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threadedComments/threadedComment2.xml" ContentType="application/vnd.ms-excel.threaded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ttlfi-my.sharepoint.com/personal/svetlana_solovieva_ttl_fi/Documents/Documents/D-levy/EPHOR_Consortium/WP9/WLE/WLE computational template/"/>
    </mc:Choice>
  </mc:AlternateContent>
  <xr:revisionPtr revIDLastSave="375" documentId="8_{2C861E98-0428-436F-AAFC-597BAA9B9322}" xr6:coauthVersionLast="47" xr6:coauthVersionMax="47" xr10:uidLastSave="{02A0654D-D609-4EE4-B296-A11689F2A447}"/>
  <bookViews>
    <workbookView xWindow="-110" yWindow="-110" windowWidth="19420" windowHeight="10420" activeTab="3" xr2:uid="{B7B58433-787A-41EE-80BA-1E19A1CFAB27}"/>
  </bookViews>
  <sheets>
    <sheet name="WLE" sheetId="3" r:id="rId1"/>
    <sheet name="Sheet1" sheetId="5" r:id="rId2"/>
    <sheet name="Plots_WLE" sheetId="4" r:id="rId3"/>
    <sheet name="HWLE" sheetId="1" r:id="rId4"/>
    <sheet name="Plots_HWLR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R37" i="5"/>
  <c r="R36" i="5"/>
  <c r="R35" i="5"/>
  <c r="R34" i="5"/>
  <c r="R33" i="5"/>
  <c r="R32" i="5"/>
  <c r="R31" i="5"/>
  <c r="R30" i="5"/>
  <c r="R29" i="5"/>
  <c r="R28" i="5"/>
  <c r="R27" i="5"/>
  <c r="R26" i="5"/>
  <c r="R25" i="5"/>
  <c r="R24" i="5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R5" i="5"/>
  <c r="R4" i="5"/>
  <c r="R3" i="5"/>
  <c r="N37" i="5"/>
  <c r="N36" i="5"/>
  <c r="N35" i="5"/>
  <c r="N34" i="5"/>
  <c r="N33" i="5"/>
  <c r="N32" i="5"/>
  <c r="N31" i="5"/>
  <c r="N30" i="5"/>
  <c r="N29" i="5"/>
  <c r="N28" i="5"/>
  <c r="N27" i="5"/>
  <c r="N26" i="5"/>
  <c r="N25" i="5"/>
  <c r="N24" i="5"/>
  <c r="N23" i="5"/>
  <c r="N22" i="5"/>
  <c r="N21" i="5"/>
  <c r="N20" i="5"/>
  <c r="N19" i="5"/>
  <c r="N18" i="5"/>
  <c r="N17" i="5"/>
  <c r="N16" i="5"/>
  <c r="N15" i="5"/>
  <c r="N14" i="5"/>
  <c r="N13" i="5"/>
  <c r="N12" i="5"/>
  <c r="N11" i="5"/>
  <c r="N10" i="5"/>
  <c r="N9" i="5"/>
  <c r="N8" i="5"/>
  <c r="N7" i="5"/>
  <c r="N6" i="5"/>
  <c r="N5" i="5"/>
  <c r="N4" i="5"/>
  <c r="N3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4" i="5"/>
  <c r="B3" i="5"/>
  <c r="O36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O21" i="4"/>
  <c r="O20" i="4"/>
  <c r="O19" i="4"/>
  <c r="O18" i="4"/>
  <c r="O17" i="4"/>
  <c r="O16" i="4"/>
  <c r="O15" i="4"/>
  <c r="O14" i="4"/>
  <c r="O13" i="4"/>
  <c r="O12" i="4"/>
  <c r="O11" i="4"/>
  <c r="O10" i="4"/>
  <c r="O9" i="4"/>
  <c r="O8" i="4"/>
  <c r="O7" i="4"/>
  <c r="O6" i="4"/>
  <c r="O5" i="4"/>
  <c r="O4" i="4"/>
  <c r="O3" i="4"/>
  <c r="O2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  <c r="A4" i="4"/>
  <c r="A3" i="4"/>
  <c r="A2" i="4"/>
  <c r="AP37" i="3"/>
  <c r="AP36" i="3"/>
  <c r="AP35" i="3"/>
  <c r="AP34" i="3"/>
  <c r="AP33" i="3"/>
  <c r="AP32" i="3"/>
  <c r="AP31" i="3"/>
  <c r="AP30" i="3"/>
  <c r="AP29" i="3"/>
  <c r="AP28" i="3"/>
  <c r="AP27" i="3"/>
  <c r="AP26" i="3"/>
  <c r="AP25" i="3"/>
  <c r="AP24" i="3"/>
  <c r="AP23" i="3"/>
  <c r="AP22" i="3"/>
  <c r="AP21" i="3"/>
  <c r="AP20" i="3"/>
  <c r="AP19" i="3"/>
  <c r="AP18" i="3"/>
  <c r="AP17" i="3"/>
  <c r="AP16" i="3"/>
  <c r="AP15" i="3"/>
  <c r="AP14" i="3"/>
  <c r="AP13" i="3"/>
  <c r="AP12" i="3"/>
  <c r="AP11" i="3"/>
  <c r="AP10" i="3"/>
  <c r="AP9" i="3"/>
  <c r="AP8" i="3"/>
  <c r="AP7" i="3"/>
  <c r="AP6" i="3"/>
  <c r="AP5" i="3"/>
  <c r="AP4" i="3"/>
  <c r="AP3" i="3"/>
  <c r="AK37" i="3"/>
  <c r="AK36" i="3"/>
  <c r="AK35" i="3"/>
  <c r="AK34" i="3"/>
  <c r="AK33" i="3"/>
  <c r="AK32" i="3"/>
  <c r="AK31" i="3"/>
  <c r="AK30" i="3"/>
  <c r="AK29" i="3"/>
  <c r="AK28" i="3"/>
  <c r="AK27" i="3"/>
  <c r="AK26" i="3"/>
  <c r="AK25" i="3"/>
  <c r="AK24" i="3"/>
  <c r="AK23" i="3"/>
  <c r="AK22" i="3"/>
  <c r="AK21" i="3"/>
  <c r="AK20" i="3"/>
  <c r="AK19" i="3"/>
  <c r="AK18" i="3"/>
  <c r="AK17" i="3"/>
  <c r="AK16" i="3"/>
  <c r="AK15" i="3"/>
  <c r="AK14" i="3"/>
  <c r="AK13" i="3"/>
  <c r="AK12" i="3"/>
  <c r="AK11" i="3"/>
  <c r="AK10" i="3"/>
  <c r="AK9" i="3"/>
  <c r="AK8" i="3"/>
  <c r="AK7" i="3"/>
  <c r="AK6" i="3"/>
  <c r="AK5" i="3"/>
  <c r="AK4" i="3"/>
  <c r="AK3" i="3"/>
  <c r="K4" i="3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N3" i="2"/>
  <c r="N2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AS37" i="1"/>
  <c r="AS36" i="1"/>
  <c r="AS35" i="1"/>
  <c r="AS34" i="1"/>
  <c r="AS33" i="1"/>
  <c r="AS32" i="1"/>
  <c r="AS31" i="1"/>
  <c r="AS30" i="1"/>
  <c r="AS29" i="1"/>
  <c r="AS28" i="1"/>
  <c r="AS27" i="1"/>
  <c r="AS26" i="1"/>
  <c r="AS25" i="1"/>
  <c r="AS24" i="1"/>
  <c r="AS23" i="1"/>
  <c r="AS22" i="1"/>
  <c r="AS21" i="1"/>
  <c r="AS20" i="1"/>
  <c r="AS19" i="1"/>
  <c r="AS18" i="1"/>
  <c r="AS17" i="1"/>
  <c r="AS16" i="1"/>
  <c r="AS15" i="1"/>
  <c r="AS14" i="1"/>
  <c r="AS13" i="1"/>
  <c r="AS12" i="1"/>
  <c r="AS11" i="1"/>
  <c r="AS10" i="1"/>
  <c r="AS9" i="1"/>
  <c r="AS8" i="1"/>
  <c r="AS7" i="1"/>
  <c r="AS6" i="1"/>
  <c r="AS5" i="1"/>
  <c r="AS4" i="1"/>
  <c r="AS3" i="1"/>
  <c r="AK37" i="1"/>
  <c r="AK36" i="1"/>
  <c r="AK35" i="1"/>
  <c r="AK34" i="1"/>
  <c r="AK33" i="1"/>
  <c r="AK32" i="1"/>
  <c r="AK31" i="1"/>
  <c r="AK30" i="1"/>
  <c r="AK29" i="1"/>
  <c r="AK28" i="1"/>
  <c r="AK27" i="1"/>
  <c r="AK26" i="1"/>
  <c r="AK25" i="1"/>
  <c r="AK24" i="1"/>
  <c r="AK23" i="1"/>
  <c r="AK22" i="1"/>
  <c r="AK21" i="1"/>
  <c r="AK20" i="1"/>
  <c r="AK19" i="1"/>
  <c r="AK18" i="1"/>
  <c r="AK17" i="1"/>
  <c r="AK16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  <c r="K4" i="1"/>
  <c r="L3" i="1" s="1"/>
  <c r="L3" i="3" l="1"/>
  <c r="R3" i="3" s="1"/>
  <c r="K5" i="3"/>
  <c r="L4" i="3" s="1"/>
  <c r="U3" i="1"/>
  <c r="O3" i="1"/>
  <c r="AG3" i="1"/>
  <c r="K5" i="1"/>
  <c r="L4" i="1" s="1"/>
  <c r="AD3" i="1"/>
  <c r="AA3" i="1"/>
  <c r="X3" i="1"/>
  <c r="R3" i="1"/>
  <c r="K6" i="3" l="1"/>
  <c r="L5" i="3" s="1"/>
  <c r="X3" i="3"/>
  <c r="AD3" i="3"/>
  <c r="AA3" i="3"/>
  <c r="U3" i="3"/>
  <c r="O3" i="3"/>
  <c r="AG3" i="3"/>
  <c r="X4" i="3"/>
  <c r="U4" i="3"/>
  <c r="AG4" i="3"/>
  <c r="AD4" i="3"/>
  <c r="AA4" i="3"/>
  <c r="R4" i="3"/>
  <c r="O4" i="3"/>
  <c r="K6" i="1"/>
  <c r="L5" i="1" s="1"/>
  <c r="AA4" i="1"/>
  <c r="X4" i="1"/>
  <c r="AG4" i="1"/>
  <c r="U4" i="1"/>
  <c r="AD4" i="1"/>
  <c r="R4" i="1"/>
  <c r="O4" i="1"/>
  <c r="K7" i="3" l="1"/>
  <c r="L6" i="3" s="1"/>
  <c r="U5" i="3"/>
  <c r="R5" i="3"/>
  <c r="O5" i="3"/>
  <c r="X5" i="3"/>
  <c r="AG5" i="3"/>
  <c r="AA5" i="3"/>
  <c r="AD5" i="3"/>
  <c r="K7" i="1"/>
  <c r="L6" i="1" s="1"/>
  <c r="X5" i="1"/>
  <c r="U5" i="1"/>
  <c r="AD5" i="1"/>
  <c r="R5" i="1"/>
  <c r="AA5" i="1"/>
  <c r="O5" i="1"/>
  <c r="AG5" i="1"/>
  <c r="K8" i="3" l="1"/>
  <c r="K9" i="3" s="1"/>
  <c r="R6" i="3"/>
  <c r="AG6" i="3"/>
  <c r="AD6" i="3"/>
  <c r="AA6" i="3"/>
  <c r="X6" i="3"/>
  <c r="U6" i="3"/>
  <c r="O6" i="3"/>
  <c r="K8" i="1"/>
  <c r="L7" i="1" s="1"/>
  <c r="X6" i="1"/>
  <c r="U6" i="1"/>
  <c r="R6" i="1"/>
  <c r="O6" i="1"/>
  <c r="AG6" i="1"/>
  <c r="AD6" i="1"/>
  <c r="AA6" i="1"/>
  <c r="L7" i="3" l="1"/>
  <c r="R7" i="3"/>
  <c r="AG7" i="3"/>
  <c r="O7" i="3"/>
  <c r="AD7" i="3"/>
  <c r="X7" i="3"/>
  <c r="U7" i="3"/>
  <c r="AA7" i="3"/>
  <c r="K10" i="3"/>
  <c r="L8" i="3"/>
  <c r="K9" i="1"/>
  <c r="K10" i="1" s="1"/>
  <c r="U7" i="1"/>
  <c r="R7" i="1"/>
  <c r="AG7" i="1"/>
  <c r="O7" i="1"/>
  <c r="AD7" i="1"/>
  <c r="AA7" i="1"/>
  <c r="X7" i="1"/>
  <c r="O8" i="3" l="1"/>
  <c r="AD8" i="3"/>
  <c r="R8" i="3"/>
  <c r="AG8" i="3"/>
  <c r="AA8" i="3"/>
  <c r="U8" i="3"/>
  <c r="X8" i="3"/>
  <c r="K11" i="3"/>
  <c r="L9" i="3"/>
  <c r="L8" i="1"/>
  <c r="R8" i="1" s="1"/>
  <c r="K11" i="1"/>
  <c r="L9" i="1"/>
  <c r="AD9" i="3" l="1"/>
  <c r="AA9" i="3"/>
  <c r="X9" i="3"/>
  <c r="U9" i="3"/>
  <c r="R9" i="3"/>
  <c r="AG9" i="3"/>
  <c r="O9" i="3"/>
  <c r="L10" i="3"/>
  <c r="K12" i="3"/>
  <c r="AD8" i="1"/>
  <c r="O8" i="1"/>
  <c r="U8" i="1"/>
  <c r="X8" i="1"/>
  <c r="AA8" i="1"/>
  <c r="AG8" i="1"/>
  <c r="R9" i="1"/>
  <c r="AG9" i="1"/>
  <c r="O9" i="1"/>
  <c r="AD9" i="1"/>
  <c r="AA9" i="1"/>
  <c r="X9" i="1"/>
  <c r="U9" i="1"/>
  <c r="K12" i="1"/>
  <c r="L10" i="1"/>
  <c r="K13" i="3" l="1"/>
  <c r="L11" i="3"/>
  <c r="AA10" i="3"/>
  <c r="X10" i="3"/>
  <c r="O10" i="3"/>
  <c r="AG10" i="3"/>
  <c r="AD10" i="3"/>
  <c r="R10" i="3"/>
  <c r="U10" i="3"/>
  <c r="O10" i="1"/>
  <c r="AD10" i="1"/>
  <c r="AA10" i="1"/>
  <c r="X10" i="1"/>
  <c r="U10" i="1"/>
  <c r="R10" i="1"/>
  <c r="AG10" i="1"/>
  <c r="L11" i="1"/>
  <c r="K13" i="1"/>
  <c r="AA11" i="3" l="1"/>
  <c r="X11" i="3"/>
  <c r="AD11" i="3"/>
  <c r="U11" i="3"/>
  <c r="R11" i="3"/>
  <c r="O11" i="3"/>
  <c r="AG11" i="3"/>
  <c r="L12" i="3"/>
  <c r="K14" i="3"/>
  <c r="L12" i="1"/>
  <c r="K14" i="1"/>
  <c r="AD11" i="1"/>
  <c r="AA11" i="1"/>
  <c r="X11" i="1"/>
  <c r="R11" i="1"/>
  <c r="AG11" i="1"/>
  <c r="O11" i="1"/>
  <c r="U11" i="1"/>
  <c r="L13" i="3" l="1"/>
  <c r="K15" i="3"/>
  <c r="X12" i="3"/>
  <c r="U12" i="3"/>
  <c r="R12" i="3"/>
  <c r="O12" i="3"/>
  <c r="AG12" i="3"/>
  <c r="AD12" i="3"/>
  <c r="AA12" i="3"/>
  <c r="K15" i="1"/>
  <c r="L13" i="1"/>
  <c r="AA12" i="1"/>
  <c r="X12" i="1"/>
  <c r="U12" i="1"/>
  <c r="AG12" i="1"/>
  <c r="AD12" i="1"/>
  <c r="O12" i="1"/>
  <c r="R12" i="1"/>
  <c r="K16" i="3" l="1"/>
  <c r="L14" i="3"/>
  <c r="X13" i="3"/>
  <c r="U13" i="3"/>
  <c r="R13" i="3"/>
  <c r="AG13" i="3"/>
  <c r="AD13" i="3"/>
  <c r="AA13" i="3"/>
  <c r="O13" i="3"/>
  <c r="X13" i="1"/>
  <c r="U13" i="1"/>
  <c r="AD13" i="1"/>
  <c r="AA13" i="1"/>
  <c r="R13" i="1"/>
  <c r="O13" i="1"/>
  <c r="AG13" i="1"/>
  <c r="K16" i="1"/>
  <c r="L14" i="1"/>
  <c r="U14" i="3" l="1"/>
  <c r="R14" i="3"/>
  <c r="AG14" i="3"/>
  <c r="X14" i="3"/>
  <c r="AD14" i="3"/>
  <c r="AA14" i="3"/>
  <c r="O14" i="3"/>
  <c r="K17" i="3"/>
  <c r="L15" i="3"/>
  <c r="X14" i="1"/>
  <c r="U14" i="1"/>
  <c r="R14" i="1"/>
  <c r="O14" i="1"/>
  <c r="AG14" i="1"/>
  <c r="AA14" i="1"/>
  <c r="AD14" i="1"/>
  <c r="L15" i="1"/>
  <c r="K17" i="1"/>
  <c r="K18" i="3" l="1"/>
  <c r="L16" i="3"/>
  <c r="R15" i="3"/>
  <c r="AG15" i="3"/>
  <c r="O15" i="3"/>
  <c r="AD15" i="3"/>
  <c r="AA15" i="3"/>
  <c r="X15" i="3"/>
  <c r="U15" i="3"/>
  <c r="U15" i="1"/>
  <c r="R15" i="1"/>
  <c r="AG15" i="1"/>
  <c r="O15" i="1"/>
  <c r="AD15" i="1"/>
  <c r="AA15" i="1"/>
  <c r="X15" i="1"/>
  <c r="K18" i="1"/>
  <c r="L16" i="1"/>
  <c r="R16" i="3" l="1"/>
  <c r="AG16" i="3"/>
  <c r="O16" i="3"/>
  <c r="AD16" i="3"/>
  <c r="U16" i="3"/>
  <c r="X16" i="3"/>
  <c r="AA16" i="3"/>
  <c r="K19" i="3"/>
  <c r="L17" i="3"/>
  <c r="R16" i="1"/>
  <c r="AG16" i="1"/>
  <c r="O16" i="1"/>
  <c r="AD16" i="1"/>
  <c r="AA16" i="1"/>
  <c r="X16" i="1"/>
  <c r="U16" i="1"/>
  <c r="K19" i="1"/>
  <c r="L17" i="1"/>
  <c r="L18" i="3" l="1"/>
  <c r="K20" i="3"/>
  <c r="O17" i="3"/>
  <c r="AD17" i="3"/>
  <c r="AA17" i="3"/>
  <c r="R17" i="3"/>
  <c r="U17" i="3"/>
  <c r="AG17" i="3"/>
  <c r="X17" i="3"/>
  <c r="K20" i="1"/>
  <c r="L18" i="1"/>
  <c r="R17" i="1"/>
  <c r="AG17" i="1"/>
  <c r="O17" i="1"/>
  <c r="AD17" i="1"/>
  <c r="AA17" i="1"/>
  <c r="X17" i="1"/>
  <c r="U17" i="1"/>
  <c r="L19" i="3" l="1"/>
  <c r="K21" i="3"/>
  <c r="AD18" i="3"/>
  <c r="AA18" i="3"/>
  <c r="X18" i="3"/>
  <c r="U18" i="3"/>
  <c r="AG18" i="3"/>
  <c r="R18" i="3"/>
  <c r="O18" i="3"/>
  <c r="O18" i="1"/>
  <c r="AD18" i="1"/>
  <c r="AA18" i="1"/>
  <c r="X18" i="1"/>
  <c r="U18" i="1"/>
  <c r="R18" i="1"/>
  <c r="AG18" i="1"/>
  <c r="L19" i="1"/>
  <c r="K21" i="1"/>
  <c r="L20" i="3" l="1"/>
  <c r="K22" i="3"/>
  <c r="AA19" i="3"/>
  <c r="X19" i="3"/>
  <c r="AD19" i="3"/>
  <c r="U19" i="3"/>
  <c r="R19" i="3"/>
  <c r="O19" i="3"/>
  <c r="AG19" i="3"/>
  <c r="L20" i="1"/>
  <c r="K22" i="1"/>
  <c r="AD19" i="1"/>
  <c r="AA19" i="1"/>
  <c r="X19" i="1"/>
  <c r="R19" i="1"/>
  <c r="O19" i="1"/>
  <c r="AG19" i="1"/>
  <c r="U19" i="1"/>
  <c r="L21" i="3" l="1"/>
  <c r="K23" i="3"/>
  <c r="X20" i="3"/>
  <c r="U20" i="3"/>
  <c r="R20" i="3"/>
  <c r="O20" i="3"/>
  <c r="AG20" i="3"/>
  <c r="AA20" i="3"/>
  <c r="AD20" i="3"/>
  <c r="K23" i="1"/>
  <c r="L21" i="1"/>
  <c r="AA20" i="1"/>
  <c r="X20" i="1"/>
  <c r="AG20" i="1"/>
  <c r="U20" i="1"/>
  <c r="AD20" i="1"/>
  <c r="O20" i="1"/>
  <c r="R20" i="1"/>
  <c r="K24" i="3" l="1"/>
  <c r="L22" i="3"/>
  <c r="X21" i="3"/>
  <c r="U21" i="3"/>
  <c r="R21" i="3"/>
  <c r="AG21" i="3"/>
  <c r="AA21" i="3"/>
  <c r="AD21" i="3"/>
  <c r="O21" i="3"/>
  <c r="X21" i="1"/>
  <c r="U21" i="1"/>
  <c r="AD21" i="1"/>
  <c r="AA21" i="1"/>
  <c r="O21" i="1"/>
  <c r="R21" i="1"/>
  <c r="AG21" i="1"/>
  <c r="K24" i="1"/>
  <c r="L22" i="1"/>
  <c r="U22" i="3" l="1"/>
  <c r="R22" i="3"/>
  <c r="AG22" i="3"/>
  <c r="AD22" i="3"/>
  <c r="AA22" i="3"/>
  <c r="X22" i="3"/>
  <c r="O22" i="3"/>
  <c r="K25" i="3"/>
  <c r="L23" i="3"/>
  <c r="L23" i="1"/>
  <c r="K25" i="1"/>
  <c r="X22" i="1"/>
  <c r="U22" i="1"/>
  <c r="R22" i="1"/>
  <c r="AG22" i="1"/>
  <c r="O22" i="1"/>
  <c r="AA22" i="1"/>
  <c r="AD22" i="1"/>
  <c r="K26" i="3" l="1"/>
  <c r="L24" i="3"/>
  <c r="R23" i="3"/>
  <c r="AG23" i="3"/>
  <c r="O23" i="3"/>
  <c r="AD23" i="3"/>
  <c r="AA23" i="3"/>
  <c r="U23" i="3"/>
  <c r="X23" i="3"/>
  <c r="K26" i="1"/>
  <c r="L24" i="1"/>
  <c r="U23" i="1"/>
  <c r="R23" i="1"/>
  <c r="AG23" i="1"/>
  <c r="O23" i="1"/>
  <c r="AD23" i="1"/>
  <c r="AA23" i="1"/>
  <c r="X23" i="1"/>
  <c r="R24" i="3" l="1"/>
  <c r="AG24" i="3"/>
  <c r="O24" i="3"/>
  <c r="AD24" i="3"/>
  <c r="AA24" i="3"/>
  <c r="X24" i="3"/>
  <c r="U24" i="3"/>
  <c r="K27" i="3"/>
  <c r="L25" i="3"/>
  <c r="R24" i="1"/>
  <c r="AG24" i="1"/>
  <c r="O24" i="1"/>
  <c r="AD24" i="1"/>
  <c r="X24" i="1"/>
  <c r="AA24" i="1"/>
  <c r="U24" i="1"/>
  <c r="K27" i="1"/>
  <c r="L25" i="1"/>
  <c r="O25" i="3" l="1"/>
  <c r="AD25" i="3"/>
  <c r="AA25" i="3"/>
  <c r="X25" i="3"/>
  <c r="U25" i="3"/>
  <c r="R25" i="3"/>
  <c r="AG25" i="3"/>
  <c r="L26" i="3"/>
  <c r="K28" i="3"/>
  <c r="R25" i="1"/>
  <c r="AG25" i="1"/>
  <c r="O25" i="1"/>
  <c r="AD25" i="1"/>
  <c r="AA25" i="1"/>
  <c r="X25" i="1"/>
  <c r="U25" i="1"/>
  <c r="K28" i="1"/>
  <c r="L26" i="1"/>
  <c r="L27" i="3" l="1"/>
  <c r="K29" i="3"/>
  <c r="AD26" i="3"/>
  <c r="AA26" i="3"/>
  <c r="X26" i="3"/>
  <c r="R26" i="3"/>
  <c r="O26" i="3"/>
  <c r="AG26" i="3"/>
  <c r="U26" i="3"/>
  <c r="L27" i="1"/>
  <c r="K29" i="1"/>
  <c r="O26" i="1"/>
  <c r="AD26" i="1"/>
  <c r="AA26" i="1"/>
  <c r="X26" i="1"/>
  <c r="U26" i="1"/>
  <c r="R26" i="1"/>
  <c r="AG26" i="1"/>
  <c r="L28" i="3" l="1"/>
  <c r="K30" i="3"/>
  <c r="AA27" i="3"/>
  <c r="X27" i="3"/>
  <c r="U27" i="3"/>
  <c r="O27" i="3"/>
  <c r="AD27" i="3"/>
  <c r="AG27" i="3"/>
  <c r="R27" i="3"/>
  <c r="L28" i="1"/>
  <c r="K30" i="1"/>
  <c r="AD27" i="1"/>
  <c r="AA27" i="1"/>
  <c r="X27" i="1"/>
  <c r="R27" i="1"/>
  <c r="O27" i="1"/>
  <c r="AG27" i="1"/>
  <c r="U27" i="1"/>
  <c r="L29" i="3" l="1"/>
  <c r="K31" i="3"/>
  <c r="X28" i="3"/>
  <c r="U28" i="3"/>
  <c r="AG28" i="3"/>
  <c r="AA28" i="3"/>
  <c r="R28" i="3"/>
  <c r="AD28" i="3"/>
  <c r="O28" i="3"/>
  <c r="K31" i="1"/>
  <c r="L29" i="1"/>
  <c r="AA28" i="1"/>
  <c r="X28" i="1"/>
  <c r="U28" i="1"/>
  <c r="AD28" i="1"/>
  <c r="AG28" i="1"/>
  <c r="R28" i="1"/>
  <c r="O28" i="1"/>
  <c r="K32" i="3" l="1"/>
  <c r="L30" i="3"/>
  <c r="X29" i="3"/>
  <c r="U29" i="3"/>
  <c r="R29" i="3"/>
  <c r="AG29" i="3"/>
  <c r="AD29" i="3"/>
  <c r="AA29" i="3"/>
  <c r="O29" i="3"/>
  <c r="X29" i="1"/>
  <c r="U29" i="1"/>
  <c r="AG29" i="1"/>
  <c r="R29" i="1"/>
  <c r="AD29" i="1"/>
  <c r="AA29" i="1"/>
  <c r="O29" i="1"/>
  <c r="K32" i="1"/>
  <c r="L30" i="1"/>
  <c r="U30" i="3" l="1"/>
  <c r="R30" i="3"/>
  <c r="AG30" i="3"/>
  <c r="O30" i="3"/>
  <c r="AD30" i="3"/>
  <c r="AA30" i="3"/>
  <c r="X30" i="3"/>
  <c r="K33" i="3"/>
  <c r="L31" i="3"/>
  <c r="K33" i="1"/>
  <c r="L31" i="1"/>
  <c r="X30" i="1"/>
  <c r="U30" i="1"/>
  <c r="R30" i="1"/>
  <c r="AG30" i="1"/>
  <c r="AD30" i="1"/>
  <c r="AA30" i="1"/>
  <c r="O30" i="1"/>
  <c r="K34" i="3" l="1"/>
  <c r="L32" i="3"/>
  <c r="R31" i="3"/>
  <c r="AG31" i="3"/>
  <c r="O31" i="3"/>
  <c r="AD31" i="3"/>
  <c r="X31" i="3"/>
  <c r="AA31" i="3"/>
  <c r="U31" i="3"/>
  <c r="U31" i="1"/>
  <c r="R31" i="1"/>
  <c r="AG31" i="1"/>
  <c r="O31" i="1"/>
  <c r="AD31" i="1"/>
  <c r="AA31" i="1"/>
  <c r="X31" i="1"/>
  <c r="K34" i="1"/>
  <c r="L32" i="1"/>
  <c r="R32" i="3" l="1"/>
  <c r="AG32" i="3"/>
  <c r="O32" i="3"/>
  <c r="AD32" i="3"/>
  <c r="AA32" i="3"/>
  <c r="X32" i="3"/>
  <c r="U32" i="3"/>
  <c r="K35" i="3"/>
  <c r="L33" i="3"/>
  <c r="K35" i="1"/>
  <c r="L33" i="1"/>
  <c r="R32" i="1"/>
  <c r="AG32" i="1"/>
  <c r="O32" i="1"/>
  <c r="AD32" i="1"/>
  <c r="AA32" i="1"/>
  <c r="X32" i="1"/>
  <c r="U32" i="1"/>
  <c r="O33" i="3" l="1"/>
  <c r="AD33" i="3"/>
  <c r="AA33" i="3"/>
  <c r="X33" i="3"/>
  <c r="U33" i="3"/>
  <c r="R33" i="3"/>
  <c r="AG33" i="3"/>
  <c r="L34" i="3"/>
  <c r="K36" i="3"/>
  <c r="R33" i="1"/>
  <c r="AG33" i="1"/>
  <c r="O33" i="1"/>
  <c r="AD33" i="1"/>
  <c r="AA33" i="1"/>
  <c r="X33" i="1"/>
  <c r="U33" i="1"/>
  <c r="K36" i="1"/>
  <c r="L34" i="1"/>
  <c r="AD34" i="3" l="1"/>
  <c r="AA34" i="3"/>
  <c r="X34" i="3"/>
  <c r="R34" i="3"/>
  <c r="O34" i="3"/>
  <c r="AG34" i="3"/>
  <c r="U34" i="3"/>
  <c r="L35" i="3"/>
  <c r="K37" i="3"/>
  <c r="O34" i="1"/>
  <c r="AD34" i="1"/>
  <c r="AA34" i="1"/>
  <c r="U34" i="1"/>
  <c r="R34" i="1"/>
  <c r="AG34" i="1"/>
  <c r="X34" i="1"/>
  <c r="L35" i="1"/>
  <c r="K37" i="1"/>
  <c r="AA35" i="3" l="1"/>
  <c r="X35" i="3"/>
  <c r="U35" i="3"/>
  <c r="O35" i="3"/>
  <c r="AG35" i="3"/>
  <c r="AD35" i="3"/>
  <c r="R35" i="3"/>
  <c r="L36" i="3"/>
  <c r="L37" i="3"/>
  <c r="L36" i="1"/>
  <c r="L37" i="1"/>
  <c r="AD35" i="1"/>
  <c r="AA35" i="1"/>
  <c r="X35" i="1"/>
  <c r="R35" i="1"/>
  <c r="O35" i="1"/>
  <c r="AG35" i="1"/>
  <c r="U35" i="1"/>
  <c r="X37" i="3" l="1"/>
  <c r="Y37" i="3" s="1"/>
  <c r="U37" i="3"/>
  <c r="V37" i="3" s="1"/>
  <c r="R37" i="3"/>
  <c r="S37" i="3" s="1"/>
  <c r="AG37" i="3"/>
  <c r="AH37" i="3" s="1"/>
  <c r="AD37" i="3"/>
  <c r="AE37" i="3" s="1"/>
  <c r="AA37" i="3"/>
  <c r="AB37" i="3" s="1"/>
  <c r="O37" i="3"/>
  <c r="P37" i="3" s="1"/>
  <c r="M37" i="3"/>
  <c r="X36" i="3"/>
  <c r="U36" i="3"/>
  <c r="AG36" i="3"/>
  <c r="AA36" i="3"/>
  <c r="R36" i="3"/>
  <c r="AD36" i="3"/>
  <c r="O36" i="3"/>
  <c r="X37" i="1"/>
  <c r="Y37" i="1" s="1"/>
  <c r="U37" i="1"/>
  <c r="V37" i="1" s="1"/>
  <c r="AG37" i="1"/>
  <c r="AH37" i="1" s="1"/>
  <c r="AD37" i="1"/>
  <c r="AE37" i="1" s="1"/>
  <c r="AA37" i="1"/>
  <c r="AB37" i="1" s="1"/>
  <c r="R37" i="1"/>
  <c r="S37" i="1" s="1"/>
  <c r="O37" i="1"/>
  <c r="P37" i="1" s="1"/>
  <c r="M37" i="1"/>
  <c r="AA36" i="1"/>
  <c r="U36" i="1"/>
  <c r="X36" i="1"/>
  <c r="AD36" i="1"/>
  <c r="AG36" i="1"/>
  <c r="O36" i="1"/>
  <c r="R36" i="1"/>
  <c r="AF37" i="3" l="1"/>
  <c r="AE36" i="3"/>
  <c r="Q37" i="3"/>
  <c r="AN37" i="3" s="1"/>
  <c r="P36" i="3"/>
  <c r="T37" i="3"/>
  <c r="S36" i="3"/>
  <c r="N37" i="3"/>
  <c r="M36" i="3"/>
  <c r="AI37" i="3"/>
  <c r="AH36" i="3"/>
  <c r="W37" i="3"/>
  <c r="AL37" i="3" s="1"/>
  <c r="V36" i="3"/>
  <c r="AC37" i="3"/>
  <c r="AM37" i="3" s="1"/>
  <c r="AR37" i="3" s="1"/>
  <c r="C36" i="4" s="1"/>
  <c r="AB36" i="3"/>
  <c r="Y36" i="3"/>
  <c r="Z37" i="3"/>
  <c r="Q37" i="1"/>
  <c r="AO37" i="1" s="1"/>
  <c r="P36" i="1"/>
  <c r="AB36" i="1"/>
  <c r="AC37" i="1"/>
  <c r="AN37" i="1" s="1"/>
  <c r="AF37" i="1"/>
  <c r="AP37" i="1" s="1"/>
  <c r="AE36" i="1"/>
  <c r="AI37" i="1"/>
  <c r="AQ37" i="1" s="1"/>
  <c r="AH36" i="1"/>
  <c r="T37" i="1"/>
  <c r="S36" i="1"/>
  <c r="W37" i="1"/>
  <c r="AL37" i="1" s="1"/>
  <c r="O36" i="2" s="1"/>
  <c r="V36" i="1"/>
  <c r="M36" i="1"/>
  <c r="N37" i="1"/>
  <c r="Z37" i="1"/>
  <c r="Y36" i="1"/>
  <c r="AQ37" i="3" l="1"/>
  <c r="B36" i="4" s="1"/>
  <c r="P36" i="4"/>
  <c r="AS37" i="3"/>
  <c r="D36" i="4" s="1"/>
  <c r="AB35" i="3"/>
  <c r="AC36" i="3"/>
  <c r="AM36" i="3" s="1"/>
  <c r="W36" i="3"/>
  <c r="AL36" i="3" s="1"/>
  <c r="P35" i="4" s="1"/>
  <c r="V35" i="3"/>
  <c r="Z36" i="3"/>
  <c r="Y35" i="3"/>
  <c r="M35" i="3"/>
  <c r="N36" i="3"/>
  <c r="AV37" i="3"/>
  <c r="T36" i="3"/>
  <c r="S35" i="3"/>
  <c r="P35" i="3"/>
  <c r="Q36" i="3"/>
  <c r="AN36" i="3" s="1"/>
  <c r="AE35" i="3"/>
  <c r="AF36" i="3"/>
  <c r="AI36" i="3"/>
  <c r="AH35" i="3"/>
  <c r="AX37" i="1"/>
  <c r="F36" i="2" s="1"/>
  <c r="AY37" i="1"/>
  <c r="G36" i="2" s="1"/>
  <c r="AT37" i="1"/>
  <c r="B36" i="2" s="1"/>
  <c r="AV37" i="1"/>
  <c r="D36" i="2" s="1"/>
  <c r="AW37" i="1"/>
  <c r="E36" i="2" s="1"/>
  <c r="AM37" i="1"/>
  <c r="AU37" i="1" s="1"/>
  <c r="C36" i="2" s="1"/>
  <c r="M35" i="1"/>
  <c r="N36" i="1"/>
  <c r="T36" i="1"/>
  <c r="S35" i="1"/>
  <c r="Z36" i="1"/>
  <c r="Y35" i="1"/>
  <c r="W36" i="1"/>
  <c r="V35" i="1"/>
  <c r="AF36" i="1"/>
  <c r="AE35" i="1"/>
  <c r="AB35" i="1"/>
  <c r="AC36" i="1"/>
  <c r="P35" i="1"/>
  <c r="Q36" i="1"/>
  <c r="AO36" i="1" s="1"/>
  <c r="AI36" i="1"/>
  <c r="AH35" i="1"/>
  <c r="AS36" i="3" l="1"/>
  <c r="D35" i="4" s="1"/>
  <c r="AR36" i="3"/>
  <c r="C35" i="4" s="1"/>
  <c r="AQ36" i="3"/>
  <c r="B35" i="4" s="1"/>
  <c r="AF35" i="3"/>
  <c r="AE34" i="3"/>
  <c r="S34" i="3"/>
  <c r="T35" i="3"/>
  <c r="M34" i="3"/>
  <c r="N35" i="3"/>
  <c r="W35" i="3"/>
  <c r="AL35" i="3" s="1"/>
  <c r="V34" i="3"/>
  <c r="P34" i="3"/>
  <c r="Q35" i="3"/>
  <c r="AN35" i="3" s="1"/>
  <c r="AS35" i="3" s="1"/>
  <c r="D34" i="4" s="1"/>
  <c r="Z35" i="3"/>
  <c r="Y34" i="3"/>
  <c r="AH34" i="3"/>
  <c r="AI35" i="3"/>
  <c r="AB34" i="3"/>
  <c r="AC35" i="3"/>
  <c r="AM35" i="3" s="1"/>
  <c r="AW36" i="1"/>
  <c r="E35" i="2" s="1"/>
  <c r="AN36" i="1"/>
  <c r="AV36" i="1" s="1"/>
  <c r="D35" i="2" s="1"/>
  <c r="AL36" i="1"/>
  <c r="AP36" i="1"/>
  <c r="AX36" i="1" s="1"/>
  <c r="F35" i="2" s="1"/>
  <c r="AM36" i="1"/>
  <c r="AU36" i="1" s="1"/>
  <c r="C35" i="2" s="1"/>
  <c r="AQ36" i="1"/>
  <c r="AY36" i="1" s="1"/>
  <c r="G35" i="2" s="1"/>
  <c r="BA36" i="1"/>
  <c r="W35" i="1"/>
  <c r="AL35" i="1" s="1"/>
  <c r="V34" i="1"/>
  <c r="S34" i="1"/>
  <c r="T35" i="1"/>
  <c r="AC35" i="1"/>
  <c r="AB34" i="1"/>
  <c r="BA37" i="1"/>
  <c r="AE34" i="1"/>
  <c r="AF35" i="1"/>
  <c r="Z35" i="1"/>
  <c r="Y34" i="1"/>
  <c r="AI35" i="1"/>
  <c r="AH34" i="1"/>
  <c r="P34" i="1"/>
  <c r="Q35" i="1"/>
  <c r="AO35" i="1" s="1"/>
  <c r="N35" i="1"/>
  <c r="M34" i="1"/>
  <c r="AQ35" i="3" l="1"/>
  <c r="B34" i="4" s="1"/>
  <c r="P34" i="4"/>
  <c r="AR35" i="3"/>
  <c r="C34" i="4" s="1"/>
  <c r="AV36" i="3"/>
  <c r="N34" i="3"/>
  <c r="M33" i="3"/>
  <c r="Z34" i="3"/>
  <c r="Y33" i="3"/>
  <c r="AC34" i="3"/>
  <c r="AM34" i="3" s="1"/>
  <c r="AR34" i="3" s="1"/>
  <c r="C33" i="4" s="1"/>
  <c r="AB33" i="3"/>
  <c r="T34" i="3"/>
  <c r="S33" i="3"/>
  <c r="W34" i="3"/>
  <c r="AL34" i="3" s="1"/>
  <c r="V33" i="3"/>
  <c r="AE33" i="3"/>
  <c r="AF34" i="3"/>
  <c r="P33" i="3"/>
  <c r="Q34" i="3"/>
  <c r="AN34" i="3" s="1"/>
  <c r="AI34" i="3"/>
  <c r="AH33" i="3"/>
  <c r="AT36" i="1"/>
  <c r="B35" i="2" s="1"/>
  <c r="O35" i="2"/>
  <c r="AT35" i="1"/>
  <c r="B34" i="2" s="1"/>
  <c r="O34" i="2"/>
  <c r="AW35" i="1"/>
  <c r="E34" i="2" s="1"/>
  <c r="AN35" i="1"/>
  <c r="AV35" i="1" s="1"/>
  <c r="D34" i="2" s="1"/>
  <c r="AM35" i="1"/>
  <c r="AU35" i="1" s="1"/>
  <c r="C34" i="2" s="1"/>
  <c r="AP35" i="1"/>
  <c r="AX35" i="1" s="1"/>
  <c r="F34" i="2" s="1"/>
  <c r="AQ35" i="1"/>
  <c r="AY35" i="1" s="1"/>
  <c r="G34" i="2" s="1"/>
  <c r="Z34" i="1"/>
  <c r="AM34" i="1" s="1"/>
  <c r="Y33" i="1"/>
  <c r="P33" i="1"/>
  <c r="Q34" i="1"/>
  <c r="AO34" i="1" s="1"/>
  <c r="AF34" i="1"/>
  <c r="AP34" i="1" s="1"/>
  <c r="AE33" i="1"/>
  <c r="T34" i="1"/>
  <c r="S33" i="1"/>
  <c r="AH33" i="1"/>
  <c r="AI34" i="1"/>
  <c r="AQ34" i="1" s="1"/>
  <c r="N34" i="1"/>
  <c r="M33" i="1"/>
  <c r="V33" i="1"/>
  <c r="W34" i="1"/>
  <c r="AC34" i="1"/>
  <c r="AN34" i="1" s="1"/>
  <c r="AB33" i="1"/>
  <c r="AQ34" i="3" l="1"/>
  <c r="B33" i="4" s="1"/>
  <c r="P33" i="4"/>
  <c r="AS34" i="3"/>
  <c r="D33" i="4" s="1"/>
  <c r="AV35" i="3"/>
  <c r="P32" i="3"/>
  <c r="Q33" i="3"/>
  <c r="AN33" i="3" s="1"/>
  <c r="AF33" i="3"/>
  <c r="AE32" i="3"/>
  <c r="T33" i="3"/>
  <c r="S32" i="3"/>
  <c r="AC33" i="3"/>
  <c r="AM33" i="3" s="1"/>
  <c r="AB32" i="3"/>
  <c r="Z33" i="3"/>
  <c r="Y32" i="3"/>
  <c r="N33" i="3"/>
  <c r="M32" i="3"/>
  <c r="W33" i="3"/>
  <c r="AL33" i="3" s="1"/>
  <c r="V32" i="3"/>
  <c r="AH32" i="3"/>
  <c r="AI33" i="3"/>
  <c r="AY34" i="1"/>
  <c r="G33" i="2" s="1"/>
  <c r="AU34" i="1"/>
  <c r="C33" i="2" s="1"/>
  <c r="AX34" i="1"/>
  <c r="F33" i="2" s="1"/>
  <c r="AV34" i="1"/>
  <c r="D33" i="2" s="1"/>
  <c r="AW34" i="1"/>
  <c r="E33" i="2" s="1"/>
  <c r="BA35" i="1"/>
  <c r="AL34" i="1"/>
  <c r="W33" i="1"/>
  <c r="AL33" i="1" s="1"/>
  <c r="O32" i="2" s="1"/>
  <c r="V32" i="1"/>
  <c r="N33" i="1"/>
  <c r="M32" i="1"/>
  <c r="AH32" i="1"/>
  <c r="AI33" i="1"/>
  <c r="S32" i="1"/>
  <c r="T33" i="1"/>
  <c r="AF33" i="1"/>
  <c r="AE32" i="1"/>
  <c r="Q33" i="1"/>
  <c r="P32" i="1"/>
  <c r="Z33" i="1"/>
  <c r="Y32" i="1"/>
  <c r="AC33" i="1"/>
  <c r="AN33" i="1" s="1"/>
  <c r="AB32" i="1"/>
  <c r="AQ33" i="3" l="1"/>
  <c r="B32" i="4" s="1"/>
  <c r="P32" i="4"/>
  <c r="AS33" i="3"/>
  <c r="D32" i="4" s="1"/>
  <c r="AR33" i="3"/>
  <c r="C32" i="4" s="1"/>
  <c r="AV34" i="3"/>
  <c r="Z32" i="3"/>
  <c r="Y31" i="3"/>
  <c r="AF32" i="3"/>
  <c r="AE31" i="3"/>
  <c r="N32" i="3"/>
  <c r="M31" i="3"/>
  <c r="AV33" i="3"/>
  <c r="W32" i="3"/>
  <c r="AL32" i="3" s="1"/>
  <c r="V31" i="3"/>
  <c r="AC32" i="3"/>
  <c r="AM32" i="3" s="1"/>
  <c r="AB31" i="3"/>
  <c r="S31" i="3"/>
  <c r="T32" i="3"/>
  <c r="Q32" i="3"/>
  <c r="AN32" i="3" s="1"/>
  <c r="P31" i="3"/>
  <c r="AH31" i="3"/>
  <c r="AI32" i="3"/>
  <c r="AT34" i="1"/>
  <c r="B33" i="2" s="1"/>
  <c r="O33" i="2"/>
  <c r="AT33" i="1"/>
  <c r="B32" i="2" s="1"/>
  <c r="AV33" i="1"/>
  <c r="D32" i="2" s="1"/>
  <c r="AO33" i="1"/>
  <c r="AW33" i="1" s="1"/>
  <c r="E32" i="2" s="1"/>
  <c r="AP33" i="1"/>
  <c r="AX33" i="1" s="1"/>
  <c r="F32" i="2" s="1"/>
  <c r="AQ33" i="1"/>
  <c r="AY33" i="1" s="1"/>
  <c r="G32" i="2" s="1"/>
  <c r="AM33" i="1"/>
  <c r="AU33" i="1" s="1"/>
  <c r="C32" i="2" s="1"/>
  <c r="Z32" i="1"/>
  <c r="AM32" i="1" s="1"/>
  <c r="Y31" i="1"/>
  <c r="AI32" i="1"/>
  <c r="AQ32" i="1" s="1"/>
  <c r="AH31" i="1"/>
  <c r="BA34" i="1"/>
  <c r="AF32" i="1"/>
  <c r="AP32" i="1" s="1"/>
  <c r="AE31" i="1"/>
  <c r="T32" i="1"/>
  <c r="S31" i="1"/>
  <c r="AC32" i="1"/>
  <c r="AN32" i="1" s="1"/>
  <c r="AB31" i="1"/>
  <c r="V31" i="1"/>
  <c r="W32" i="1"/>
  <c r="AL32" i="1" s="1"/>
  <c r="O31" i="2" s="1"/>
  <c r="Q32" i="1"/>
  <c r="AO32" i="1" s="1"/>
  <c r="P31" i="1"/>
  <c r="N32" i="1"/>
  <c r="M31" i="1"/>
  <c r="BA33" i="1"/>
  <c r="AR32" i="3" l="1"/>
  <c r="C31" i="4" s="1"/>
  <c r="AQ32" i="3"/>
  <c r="B31" i="4" s="1"/>
  <c r="P31" i="4"/>
  <c r="AS32" i="3"/>
  <c r="D31" i="4" s="1"/>
  <c r="AC31" i="3"/>
  <c r="AM31" i="3" s="1"/>
  <c r="AB30" i="3"/>
  <c r="T31" i="3"/>
  <c r="S30" i="3"/>
  <c r="AF31" i="3"/>
  <c r="AE30" i="3"/>
  <c r="N31" i="3"/>
  <c r="M30" i="3"/>
  <c r="V30" i="3"/>
  <c r="W31" i="3"/>
  <c r="AL31" i="3" s="1"/>
  <c r="Z31" i="3"/>
  <c r="Y30" i="3"/>
  <c r="AI31" i="3"/>
  <c r="AH30" i="3"/>
  <c r="Q31" i="3"/>
  <c r="AN31" i="3" s="1"/>
  <c r="P30" i="3"/>
  <c r="AY32" i="1"/>
  <c r="G31" i="2" s="1"/>
  <c r="AX32" i="1"/>
  <c r="F31" i="2" s="1"/>
  <c r="AV32" i="1"/>
  <c r="D31" i="2" s="1"/>
  <c r="AU32" i="1"/>
  <c r="C31" i="2" s="1"/>
  <c r="AW32" i="1"/>
  <c r="E31" i="2" s="1"/>
  <c r="AT32" i="1"/>
  <c r="B31" i="2" s="1"/>
  <c r="T31" i="1"/>
  <c r="S30" i="1"/>
  <c r="AF31" i="1"/>
  <c r="AP31" i="1" s="1"/>
  <c r="AE30" i="1"/>
  <c r="Q31" i="1"/>
  <c r="AO31" i="1" s="1"/>
  <c r="P30" i="1"/>
  <c r="AC31" i="1"/>
  <c r="AN31" i="1" s="1"/>
  <c r="AB30" i="1"/>
  <c r="Z31" i="1"/>
  <c r="AM31" i="1" s="1"/>
  <c r="AU31" i="1" s="1"/>
  <c r="C30" i="2" s="1"/>
  <c r="Y30" i="1"/>
  <c r="V30" i="1"/>
  <c r="W31" i="1"/>
  <c r="AL31" i="1" s="1"/>
  <c r="AI31" i="1"/>
  <c r="AQ31" i="1" s="1"/>
  <c r="AH30" i="1"/>
  <c r="N31" i="1"/>
  <c r="M30" i="1"/>
  <c r="BA32" i="1"/>
  <c r="AQ31" i="3" l="1"/>
  <c r="B30" i="4" s="1"/>
  <c r="P30" i="4"/>
  <c r="AS31" i="3"/>
  <c r="D30" i="4" s="1"/>
  <c r="AR31" i="3"/>
  <c r="C30" i="4" s="1"/>
  <c r="AV32" i="3"/>
  <c r="AF30" i="3"/>
  <c r="AE29" i="3"/>
  <c r="Z30" i="3"/>
  <c r="Y29" i="3"/>
  <c r="T30" i="3"/>
  <c r="S29" i="3"/>
  <c r="V29" i="3"/>
  <c r="W30" i="3"/>
  <c r="AL30" i="3" s="1"/>
  <c r="P29" i="4" s="1"/>
  <c r="Q30" i="3"/>
  <c r="AN30" i="3" s="1"/>
  <c r="P29" i="3"/>
  <c r="N30" i="3"/>
  <c r="M29" i="3"/>
  <c r="AB29" i="3"/>
  <c r="AC30" i="3"/>
  <c r="AM30" i="3" s="1"/>
  <c r="AI30" i="3"/>
  <c r="AH29" i="3"/>
  <c r="AV31" i="1"/>
  <c r="D30" i="2" s="1"/>
  <c r="AW31" i="1"/>
  <c r="E30" i="2" s="1"/>
  <c r="AX31" i="1"/>
  <c r="F30" i="2" s="1"/>
  <c r="AY31" i="1"/>
  <c r="G30" i="2" s="1"/>
  <c r="AT31" i="1"/>
  <c r="B30" i="2" s="1"/>
  <c r="O30" i="2"/>
  <c r="AI30" i="1"/>
  <c r="AQ30" i="1" s="1"/>
  <c r="AH29" i="1"/>
  <c r="W30" i="1"/>
  <c r="AL30" i="1" s="1"/>
  <c r="O29" i="2" s="1"/>
  <c r="V29" i="1"/>
  <c r="AF30" i="1"/>
  <c r="AP30" i="1" s="1"/>
  <c r="AE29" i="1"/>
  <c r="N30" i="1"/>
  <c r="M29" i="1"/>
  <c r="AC30" i="1"/>
  <c r="AB29" i="1"/>
  <c r="Y29" i="1"/>
  <c r="Z30" i="1"/>
  <c r="AM30" i="1" s="1"/>
  <c r="T30" i="1"/>
  <c r="S29" i="1"/>
  <c r="Q30" i="1"/>
  <c r="AO30" i="1" s="1"/>
  <c r="P29" i="1"/>
  <c r="AR30" i="3" l="1"/>
  <c r="C29" i="4" s="1"/>
  <c r="AS30" i="3"/>
  <c r="D29" i="4" s="1"/>
  <c r="AQ30" i="3"/>
  <c r="B29" i="4" s="1"/>
  <c r="AV31" i="3"/>
  <c r="N29" i="3"/>
  <c r="M28" i="3"/>
  <c r="W29" i="3"/>
  <c r="AL29" i="3" s="1"/>
  <c r="V28" i="3"/>
  <c r="S28" i="3"/>
  <c r="T29" i="3"/>
  <c r="Y28" i="3"/>
  <c r="Z29" i="3"/>
  <c r="AC29" i="3"/>
  <c r="AM29" i="3" s="1"/>
  <c r="AR29" i="3" s="1"/>
  <c r="C28" i="4" s="1"/>
  <c r="AB28" i="3"/>
  <c r="AI29" i="3"/>
  <c r="AH28" i="3"/>
  <c r="AF29" i="3"/>
  <c r="AE28" i="3"/>
  <c r="Q29" i="3"/>
  <c r="AN29" i="3" s="1"/>
  <c r="P28" i="3"/>
  <c r="AU30" i="1"/>
  <c r="C29" i="2" s="1"/>
  <c r="AW30" i="1"/>
  <c r="E29" i="2" s="1"/>
  <c r="AT30" i="1"/>
  <c r="B29" i="2" s="1"/>
  <c r="AX30" i="1"/>
  <c r="F29" i="2" s="1"/>
  <c r="AY30" i="1"/>
  <c r="G29" i="2" s="1"/>
  <c r="AN30" i="1"/>
  <c r="AV30" i="1" s="1"/>
  <c r="D29" i="2" s="1"/>
  <c r="Z29" i="1"/>
  <c r="AM29" i="1" s="1"/>
  <c r="Y28" i="1"/>
  <c r="AB28" i="1"/>
  <c r="AC29" i="1"/>
  <c r="AN29" i="1" s="1"/>
  <c r="W29" i="1"/>
  <c r="AL29" i="1" s="1"/>
  <c r="O28" i="2" s="1"/>
  <c r="V28" i="1"/>
  <c r="M28" i="1"/>
  <c r="N29" i="1"/>
  <c r="AI29" i="1"/>
  <c r="AH28" i="1"/>
  <c r="AF29" i="1"/>
  <c r="AE28" i="1"/>
  <c r="Q29" i="1"/>
  <c r="P28" i="1"/>
  <c r="T29" i="1"/>
  <c r="S28" i="1"/>
  <c r="BA31" i="1"/>
  <c r="AS29" i="3" l="1"/>
  <c r="D28" i="4" s="1"/>
  <c r="AQ29" i="3"/>
  <c r="B28" i="4" s="1"/>
  <c r="P28" i="4"/>
  <c r="AV30" i="3"/>
  <c r="W28" i="3"/>
  <c r="AL28" i="3" s="1"/>
  <c r="P27" i="4" s="1"/>
  <c r="V27" i="3"/>
  <c r="AI28" i="3"/>
  <c r="AH27" i="3"/>
  <c r="AV29" i="3"/>
  <c r="M27" i="3"/>
  <c r="N28" i="3"/>
  <c r="AB27" i="3"/>
  <c r="AC28" i="3"/>
  <c r="AM28" i="3" s="1"/>
  <c r="AR28" i="3" s="1"/>
  <c r="C27" i="4" s="1"/>
  <c r="Z28" i="3"/>
  <c r="Y27" i="3"/>
  <c r="T28" i="3"/>
  <c r="S27" i="3"/>
  <c r="P27" i="3"/>
  <c r="Q28" i="3"/>
  <c r="AN28" i="3" s="1"/>
  <c r="AF28" i="3"/>
  <c r="AE27" i="3"/>
  <c r="AT29" i="1"/>
  <c r="B28" i="2" s="1"/>
  <c r="AV29" i="1"/>
  <c r="D28" i="2" s="1"/>
  <c r="AU29" i="1"/>
  <c r="C28" i="2" s="1"/>
  <c r="AO29" i="1"/>
  <c r="AW29" i="1" s="1"/>
  <c r="E28" i="2" s="1"/>
  <c r="AQ29" i="1"/>
  <c r="AY29" i="1" s="1"/>
  <c r="G28" i="2" s="1"/>
  <c r="AP29" i="1"/>
  <c r="AX29" i="1" s="1"/>
  <c r="F28" i="2" s="1"/>
  <c r="P27" i="1"/>
  <c r="Q28" i="1"/>
  <c r="AO28" i="1" s="1"/>
  <c r="AF28" i="1"/>
  <c r="AP28" i="1" s="1"/>
  <c r="AE27" i="1"/>
  <c r="W28" i="1"/>
  <c r="AL28" i="1" s="1"/>
  <c r="V27" i="1"/>
  <c r="AB27" i="1"/>
  <c r="AC28" i="1"/>
  <c r="AN28" i="1" s="1"/>
  <c r="BA29" i="1"/>
  <c r="M27" i="1"/>
  <c r="N28" i="1"/>
  <c r="BA30" i="1"/>
  <c r="Z28" i="1"/>
  <c r="Y27" i="1"/>
  <c r="S27" i="1"/>
  <c r="T28" i="1"/>
  <c r="AI28" i="1"/>
  <c r="AQ28" i="1" s="1"/>
  <c r="AH27" i="1"/>
  <c r="AS28" i="3" l="1"/>
  <c r="D27" i="4" s="1"/>
  <c r="AQ28" i="3"/>
  <c r="B27" i="4" s="1"/>
  <c r="P26" i="3"/>
  <c r="Q27" i="3"/>
  <c r="AN27" i="3" s="1"/>
  <c r="M26" i="3"/>
  <c r="N27" i="3"/>
  <c r="AB26" i="3"/>
  <c r="AC27" i="3"/>
  <c r="AM27" i="3" s="1"/>
  <c r="S26" i="3"/>
  <c r="T27" i="3"/>
  <c r="W27" i="3"/>
  <c r="AL27" i="3" s="1"/>
  <c r="V26" i="3"/>
  <c r="AF27" i="3"/>
  <c r="AE26" i="3"/>
  <c r="Z27" i="3"/>
  <c r="Y26" i="3"/>
  <c r="AI27" i="3"/>
  <c r="AH26" i="3"/>
  <c r="AT28" i="1"/>
  <c r="B27" i="2" s="1"/>
  <c r="O27" i="2"/>
  <c r="AV28" i="1"/>
  <c r="D27" i="2" s="1"/>
  <c r="AW28" i="1"/>
  <c r="E27" i="2" s="1"/>
  <c r="AX28" i="1"/>
  <c r="F27" i="2" s="1"/>
  <c r="AY28" i="1"/>
  <c r="G27" i="2" s="1"/>
  <c r="AM28" i="1"/>
  <c r="AU28" i="1" s="1"/>
  <c r="C27" i="2" s="1"/>
  <c r="Z27" i="1"/>
  <c r="AM27" i="1" s="1"/>
  <c r="Y26" i="1"/>
  <c r="V26" i="1"/>
  <c r="W27" i="1"/>
  <c r="AL27" i="1" s="1"/>
  <c r="O26" i="2" s="1"/>
  <c r="AE26" i="1"/>
  <c r="AF27" i="1"/>
  <c r="AP27" i="1" s="1"/>
  <c r="N27" i="1"/>
  <c r="M26" i="1"/>
  <c r="AC27" i="1"/>
  <c r="AB26" i="1"/>
  <c r="AI27" i="1"/>
  <c r="AH26" i="1"/>
  <c r="T27" i="1"/>
  <c r="S26" i="1"/>
  <c r="P26" i="1"/>
  <c r="Q27" i="1"/>
  <c r="AO27" i="1" s="1"/>
  <c r="AR27" i="3" l="1"/>
  <c r="C26" i="4" s="1"/>
  <c r="AQ27" i="3"/>
  <c r="B26" i="4" s="1"/>
  <c r="P26" i="4"/>
  <c r="AS27" i="3"/>
  <c r="D26" i="4" s="1"/>
  <c r="AV28" i="3"/>
  <c r="W26" i="3"/>
  <c r="AL26" i="3" s="1"/>
  <c r="P25" i="4" s="1"/>
  <c r="V25" i="3"/>
  <c r="AC26" i="3"/>
  <c r="AM26" i="3" s="1"/>
  <c r="AB25" i="3"/>
  <c r="AE25" i="3"/>
  <c r="AF26" i="3"/>
  <c r="N26" i="3"/>
  <c r="M25" i="3"/>
  <c r="T26" i="3"/>
  <c r="S25" i="3"/>
  <c r="AI26" i="3"/>
  <c r="AH25" i="3"/>
  <c r="P25" i="3"/>
  <c r="Q26" i="3"/>
  <c r="AN26" i="3" s="1"/>
  <c r="Z26" i="3"/>
  <c r="Y25" i="3"/>
  <c r="AT27" i="1"/>
  <c r="B26" i="2" s="1"/>
  <c r="AX27" i="1"/>
  <c r="F26" i="2" s="1"/>
  <c r="AU27" i="1"/>
  <c r="C26" i="2" s="1"/>
  <c r="AW27" i="1"/>
  <c r="E26" i="2" s="1"/>
  <c r="AQ27" i="1"/>
  <c r="AY27" i="1" s="1"/>
  <c r="G26" i="2" s="1"/>
  <c r="AN27" i="1"/>
  <c r="AV27" i="1" s="1"/>
  <c r="D26" i="2" s="1"/>
  <c r="BA28" i="1"/>
  <c r="AC26" i="1"/>
  <c r="AN26" i="1" s="1"/>
  <c r="AV26" i="1" s="1"/>
  <c r="D25" i="2" s="1"/>
  <c r="AB25" i="1"/>
  <c r="W26" i="1"/>
  <c r="AL26" i="1" s="1"/>
  <c r="V25" i="1"/>
  <c r="AH25" i="1"/>
  <c r="AI26" i="1"/>
  <c r="AQ26" i="1" s="1"/>
  <c r="AY26" i="1" s="1"/>
  <c r="G25" i="2" s="1"/>
  <c r="T26" i="1"/>
  <c r="S25" i="1"/>
  <c r="Z26" i="1"/>
  <c r="AM26" i="1" s="1"/>
  <c r="AU26" i="1" s="1"/>
  <c r="C25" i="2" s="1"/>
  <c r="Y25" i="1"/>
  <c r="N26" i="1"/>
  <c r="M25" i="1"/>
  <c r="AF26" i="1"/>
  <c r="AE25" i="1"/>
  <c r="P25" i="1"/>
  <c r="Q26" i="1"/>
  <c r="AO26" i="1" s="1"/>
  <c r="AW26" i="1" s="1"/>
  <c r="E25" i="2" s="1"/>
  <c r="AS26" i="3" l="1"/>
  <c r="D25" i="4" s="1"/>
  <c r="AR26" i="3"/>
  <c r="C25" i="4" s="1"/>
  <c r="AQ26" i="3"/>
  <c r="B25" i="4" s="1"/>
  <c r="AV27" i="3"/>
  <c r="P24" i="3"/>
  <c r="Q25" i="3"/>
  <c r="AN25" i="3" s="1"/>
  <c r="N25" i="3"/>
  <c r="M24" i="3"/>
  <c r="S24" i="3"/>
  <c r="T25" i="3"/>
  <c r="AC25" i="3"/>
  <c r="AM25" i="3" s="1"/>
  <c r="AR25" i="3" s="1"/>
  <c r="C24" i="4" s="1"/>
  <c r="AB24" i="3"/>
  <c r="AH24" i="3"/>
  <c r="AI25" i="3"/>
  <c r="AF25" i="3"/>
  <c r="AE24" i="3"/>
  <c r="Z25" i="3"/>
  <c r="Y24" i="3"/>
  <c r="W25" i="3"/>
  <c r="AL25" i="3" s="1"/>
  <c r="P24" i="4" s="1"/>
  <c r="V24" i="3"/>
  <c r="AT26" i="1"/>
  <c r="B25" i="2" s="1"/>
  <c r="O25" i="2"/>
  <c r="AP26" i="1"/>
  <c r="AX26" i="1" s="1"/>
  <c r="F25" i="2" s="1"/>
  <c r="Z25" i="1"/>
  <c r="AM25" i="1" s="1"/>
  <c r="Y24" i="1"/>
  <c r="N25" i="1"/>
  <c r="M24" i="1"/>
  <c r="W25" i="1"/>
  <c r="V24" i="1"/>
  <c r="BA27" i="1"/>
  <c r="S24" i="1"/>
  <c r="T25" i="1"/>
  <c r="AH24" i="1"/>
  <c r="AI25" i="1"/>
  <c r="Q25" i="1"/>
  <c r="P24" i="1"/>
  <c r="AC25" i="1"/>
  <c r="AB24" i="1"/>
  <c r="AF25" i="1"/>
  <c r="AP25" i="1" s="1"/>
  <c r="AE24" i="1"/>
  <c r="AS25" i="3" l="1"/>
  <c r="D24" i="4" s="1"/>
  <c r="AQ25" i="3"/>
  <c r="B24" i="4" s="1"/>
  <c r="AV26" i="3"/>
  <c r="AF24" i="3"/>
  <c r="AE23" i="3"/>
  <c r="S23" i="3"/>
  <c r="T24" i="3"/>
  <c r="N24" i="3"/>
  <c r="M23" i="3"/>
  <c r="AH23" i="3"/>
  <c r="AI24" i="3"/>
  <c r="W24" i="3"/>
  <c r="AL24" i="3" s="1"/>
  <c r="V23" i="3"/>
  <c r="Z24" i="3"/>
  <c r="Y23" i="3"/>
  <c r="AC24" i="3"/>
  <c r="AM24" i="3" s="1"/>
  <c r="AR24" i="3" s="1"/>
  <c r="C23" i="4" s="1"/>
  <c r="AB23" i="3"/>
  <c r="Q24" i="3"/>
  <c r="AN24" i="3" s="1"/>
  <c r="P23" i="3"/>
  <c r="AU25" i="1"/>
  <c r="C24" i="2" s="1"/>
  <c r="AX25" i="1"/>
  <c r="F24" i="2" s="1"/>
  <c r="AO25" i="1"/>
  <c r="AW25" i="1" s="1"/>
  <c r="E24" i="2" s="1"/>
  <c r="AL25" i="1"/>
  <c r="AN25" i="1"/>
  <c r="AV25" i="1" s="1"/>
  <c r="D24" i="2" s="1"/>
  <c r="AQ25" i="1"/>
  <c r="AY25" i="1" s="1"/>
  <c r="G24" i="2" s="1"/>
  <c r="Q24" i="1"/>
  <c r="AO24" i="1" s="1"/>
  <c r="P23" i="1"/>
  <c r="T24" i="1"/>
  <c r="S23" i="1"/>
  <c r="AF24" i="1"/>
  <c r="AP24" i="1" s="1"/>
  <c r="AE23" i="1"/>
  <c r="AI24" i="1"/>
  <c r="AQ24" i="1" s="1"/>
  <c r="AY24" i="1" s="1"/>
  <c r="G23" i="2" s="1"/>
  <c r="AH23" i="1"/>
  <c r="V23" i="1"/>
  <c r="W24" i="1"/>
  <c r="AL24" i="1" s="1"/>
  <c r="BA26" i="1"/>
  <c r="Z24" i="1"/>
  <c r="AM24" i="1" s="1"/>
  <c r="Y23" i="1"/>
  <c r="N24" i="1"/>
  <c r="M23" i="1"/>
  <c r="AC24" i="1"/>
  <c r="AN24" i="1" s="1"/>
  <c r="AB23" i="1"/>
  <c r="AQ24" i="3" l="1"/>
  <c r="B23" i="4" s="1"/>
  <c r="P23" i="4"/>
  <c r="AS24" i="3"/>
  <c r="D23" i="4" s="1"/>
  <c r="Z23" i="3"/>
  <c r="Y22" i="3"/>
  <c r="AC23" i="3"/>
  <c r="AM23" i="3" s="1"/>
  <c r="AB22" i="3"/>
  <c r="AI23" i="3"/>
  <c r="AH22" i="3"/>
  <c r="T23" i="3"/>
  <c r="S22" i="3"/>
  <c r="AV25" i="3"/>
  <c r="N23" i="3"/>
  <c r="M22" i="3"/>
  <c r="Q23" i="3"/>
  <c r="AN23" i="3" s="1"/>
  <c r="AS23" i="3" s="1"/>
  <c r="D22" i="4" s="1"/>
  <c r="P22" i="3"/>
  <c r="AF23" i="3"/>
  <c r="AE22" i="3"/>
  <c r="V22" i="3"/>
  <c r="W23" i="3"/>
  <c r="AL23" i="3" s="1"/>
  <c r="P22" i="4" s="1"/>
  <c r="AV24" i="1"/>
  <c r="D23" i="2" s="1"/>
  <c r="AT24" i="1"/>
  <c r="B23" i="2" s="1"/>
  <c r="O23" i="2"/>
  <c r="AT25" i="1"/>
  <c r="B24" i="2" s="1"/>
  <c r="O24" i="2"/>
  <c r="AX24" i="1"/>
  <c r="F23" i="2" s="1"/>
  <c r="AW24" i="1"/>
  <c r="E23" i="2" s="1"/>
  <c r="AU24" i="1"/>
  <c r="C23" i="2" s="1"/>
  <c r="BA25" i="1"/>
  <c r="Y22" i="1"/>
  <c r="Z23" i="1"/>
  <c r="AM23" i="1" s="1"/>
  <c r="AI23" i="1"/>
  <c r="AQ23" i="1" s="1"/>
  <c r="AH22" i="1"/>
  <c r="T23" i="1"/>
  <c r="S22" i="1"/>
  <c r="V22" i="1"/>
  <c r="W23" i="1"/>
  <c r="AL23" i="1" s="1"/>
  <c r="O22" i="2" s="1"/>
  <c r="AC23" i="1"/>
  <c r="AN23" i="1" s="1"/>
  <c r="AB22" i="1"/>
  <c r="N23" i="1"/>
  <c r="M22" i="1"/>
  <c r="Q23" i="1"/>
  <c r="AO23" i="1" s="1"/>
  <c r="P22" i="1"/>
  <c r="AF23" i="1"/>
  <c r="AP23" i="1" s="1"/>
  <c r="AE22" i="1"/>
  <c r="AR23" i="3" l="1"/>
  <c r="C22" i="4" s="1"/>
  <c r="AQ23" i="3"/>
  <c r="B22" i="4" s="1"/>
  <c r="AV24" i="3"/>
  <c r="AF22" i="3"/>
  <c r="AE21" i="3"/>
  <c r="AI22" i="3"/>
  <c r="AH21" i="3"/>
  <c r="AC22" i="3"/>
  <c r="AM22" i="3" s="1"/>
  <c r="AB21" i="3"/>
  <c r="V21" i="3"/>
  <c r="W22" i="3"/>
  <c r="AL22" i="3" s="1"/>
  <c r="P21" i="4" s="1"/>
  <c r="M21" i="3"/>
  <c r="N22" i="3"/>
  <c r="T22" i="3"/>
  <c r="S21" i="3"/>
  <c r="Z22" i="3"/>
  <c r="Y21" i="3"/>
  <c r="Q22" i="3"/>
  <c r="AN22" i="3" s="1"/>
  <c r="P21" i="3"/>
  <c r="AW23" i="1"/>
  <c r="E22" i="2" s="1"/>
  <c r="AV23" i="1"/>
  <c r="D22" i="2" s="1"/>
  <c r="AT23" i="1"/>
  <c r="B22" i="2" s="1"/>
  <c r="AY23" i="1"/>
  <c r="G22" i="2" s="1"/>
  <c r="AU23" i="1"/>
  <c r="C22" i="2" s="1"/>
  <c r="AX23" i="1"/>
  <c r="F22" i="2" s="1"/>
  <c r="W22" i="1"/>
  <c r="AL22" i="1" s="1"/>
  <c r="O21" i="2" s="1"/>
  <c r="V21" i="1"/>
  <c r="AF22" i="1"/>
  <c r="AP22" i="1" s="1"/>
  <c r="AE21" i="1"/>
  <c r="AI22" i="1"/>
  <c r="AQ22" i="1" s="1"/>
  <c r="AH21" i="1"/>
  <c r="M21" i="1"/>
  <c r="N22" i="1"/>
  <c r="AB21" i="1"/>
  <c r="AC22" i="1"/>
  <c r="BA24" i="1"/>
  <c r="Q22" i="1"/>
  <c r="P21" i="1"/>
  <c r="T22" i="1"/>
  <c r="S21" i="1"/>
  <c r="Y21" i="1"/>
  <c r="Z22" i="1"/>
  <c r="AM22" i="1" s="1"/>
  <c r="AQ22" i="3" l="1"/>
  <c r="B21" i="4" s="1"/>
  <c r="AR22" i="3"/>
  <c r="C21" i="4" s="1"/>
  <c r="AS22" i="3"/>
  <c r="D21" i="4" s="1"/>
  <c r="AV23" i="3"/>
  <c r="N21" i="3"/>
  <c r="M20" i="3"/>
  <c r="AC21" i="3"/>
  <c r="AM21" i="3" s="1"/>
  <c r="AB20" i="3"/>
  <c r="P20" i="3"/>
  <c r="Q21" i="3"/>
  <c r="AN21" i="3" s="1"/>
  <c r="AS21" i="3" s="1"/>
  <c r="D20" i="4" s="1"/>
  <c r="AF21" i="3"/>
  <c r="AE20" i="3"/>
  <c r="T21" i="3"/>
  <c r="S20" i="3"/>
  <c r="W21" i="3"/>
  <c r="AL21" i="3" s="1"/>
  <c r="V20" i="3"/>
  <c r="AI21" i="3"/>
  <c r="AH20" i="3"/>
  <c r="Y20" i="3"/>
  <c r="Z21" i="3"/>
  <c r="AT22" i="1"/>
  <c r="B21" i="2" s="1"/>
  <c r="AY22" i="1"/>
  <c r="G21" i="2" s="1"/>
  <c r="AX22" i="1"/>
  <c r="F21" i="2" s="1"/>
  <c r="AU22" i="1"/>
  <c r="C21" i="2" s="1"/>
  <c r="AO22" i="1"/>
  <c r="AW22" i="1" s="1"/>
  <c r="E21" i="2" s="1"/>
  <c r="AN22" i="1"/>
  <c r="AV22" i="1" s="1"/>
  <c r="D21" i="2" s="1"/>
  <c r="AH20" i="1"/>
  <c r="AI21" i="1"/>
  <c r="AQ21" i="1" s="1"/>
  <c r="AB20" i="1"/>
  <c r="AC21" i="1"/>
  <c r="AN21" i="1" s="1"/>
  <c r="Q21" i="1"/>
  <c r="AO21" i="1" s="1"/>
  <c r="P20" i="1"/>
  <c r="M20" i="1"/>
  <c r="N21" i="1"/>
  <c r="AE20" i="1"/>
  <c r="AF21" i="1"/>
  <c r="BA23" i="1"/>
  <c r="W21" i="1"/>
  <c r="V20" i="1"/>
  <c r="T21" i="1"/>
  <c r="S20" i="1"/>
  <c r="Z21" i="1"/>
  <c r="AM21" i="1" s="1"/>
  <c r="Y20" i="1"/>
  <c r="AR21" i="3" l="1"/>
  <c r="C20" i="4" s="1"/>
  <c r="AQ21" i="3"/>
  <c r="B20" i="4" s="1"/>
  <c r="P20" i="4"/>
  <c r="T20" i="3"/>
  <c r="S19" i="3"/>
  <c r="AV22" i="3"/>
  <c r="Q20" i="3"/>
  <c r="AN20" i="3" s="1"/>
  <c r="P19" i="3"/>
  <c r="AV21" i="3"/>
  <c r="W20" i="3"/>
  <c r="AL20" i="3" s="1"/>
  <c r="P19" i="4" s="1"/>
  <c r="V19" i="3"/>
  <c r="AB19" i="3"/>
  <c r="AC20" i="3"/>
  <c r="AM20" i="3" s="1"/>
  <c r="Z20" i="3"/>
  <c r="Y19" i="3"/>
  <c r="AI20" i="3"/>
  <c r="AH19" i="3"/>
  <c r="N20" i="3"/>
  <c r="M19" i="3"/>
  <c r="AE19" i="3"/>
  <c r="AF20" i="3"/>
  <c r="AW21" i="1"/>
  <c r="E20" i="2" s="1"/>
  <c r="AV21" i="1"/>
  <c r="D20" i="2" s="1"/>
  <c r="AU21" i="1"/>
  <c r="C20" i="2" s="1"/>
  <c r="AY21" i="1"/>
  <c r="G20" i="2" s="1"/>
  <c r="BA22" i="1"/>
  <c r="AL21" i="1"/>
  <c r="AP21" i="1"/>
  <c r="AX21" i="1" s="1"/>
  <c r="F20" i="2" s="1"/>
  <c r="AF20" i="1"/>
  <c r="AP20" i="1" s="1"/>
  <c r="AE19" i="1"/>
  <c r="M19" i="1"/>
  <c r="N20" i="1"/>
  <c r="P19" i="1"/>
  <c r="Q20" i="1"/>
  <c r="Z20" i="1"/>
  <c r="Y19" i="1"/>
  <c r="AB19" i="1"/>
  <c r="AC20" i="1"/>
  <c r="S19" i="1"/>
  <c r="T20" i="1"/>
  <c r="W20" i="1"/>
  <c r="AL20" i="1" s="1"/>
  <c r="O19" i="2" s="1"/>
  <c r="V19" i="1"/>
  <c r="AI20" i="1"/>
  <c r="AQ20" i="1" s="1"/>
  <c r="AH19" i="1"/>
  <c r="AQ20" i="3" l="1"/>
  <c r="B19" i="4" s="1"/>
  <c r="AS20" i="3"/>
  <c r="D19" i="4" s="1"/>
  <c r="AR20" i="3"/>
  <c r="C19" i="4" s="1"/>
  <c r="AH18" i="3"/>
  <c r="AI19" i="3"/>
  <c r="W19" i="3"/>
  <c r="AL19" i="3" s="1"/>
  <c r="P18" i="4" s="1"/>
  <c r="V18" i="3"/>
  <c r="M18" i="3"/>
  <c r="N19" i="3"/>
  <c r="Z19" i="3"/>
  <c r="Y18" i="3"/>
  <c r="Q19" i="3"/>
  <c r="AN19" i="3" s="1"/>
  <c r="AS19" i="3" s="1"/>
  <c r="D18" i="4" s="1"/>
  <c r="P18" i="3"/>
  <c r="AB18" i="3"/>
  <c r="AC19" i="3"/>
  <c r="AM19" i="3" s="1"/>
  <c r="AR19" i="3" s="1"/>
  <c r="C18" i="4" s="1"/>
  <c r="T19" i="3"/>
  <c r="S18" i="3"/>
  <c r="AE18" i="3"/>
  <c r="AF19" i="3"/>
  <c r="AT21" i="1"/>
  <c r="B20" i="2" s="1"/>
  <c r="O20" i="2"/>
  <c r="AX20" i="1"/>
  <c r="F19" i="2" s="1"/>
  <c r="AY20" i="1"/>
  <c r="G19" i="2" s="1"/>
  <c r="AT20" i="1"/>
  <c r="B19" i="2" s="1"/>
  <c r="AM20" i="1"/>
  <c r="AU20" i="1" s="1"/>
  <c r="C19" i="2" s="1"/>
  <c r="AO20" i="1"/>
  <c r="AW20" i="1" s="1"/>
  <c r="E19" i="2" s="1"/>
  <c r="AN20" i="1"/>
  <c r="AV20" i="1" s="1"/>
  <c r="D19" i="2" s="1"/>
  <c r="Z19" i="1"/>
  <c r="AM19" i="1" s="1"/>
  <c r="Y18" i="1"/>
  <c r="S18" i="1"/>
  <c r="T19" i="1"/>
  <c r="N19" i="1"/>
  <c r="M18" i="1"/>
  <c r="BA21" i="1"/>
  <c r="AC19" i="1"/>
  <c r="AB18" i="1"/>
  <c r="P18" i="1"/>
  <c r="Q19" i="1"/>
  <c r="AI19" i="1"/>
  <c r="AH18" i="1"/>
  <c r="V18" i="1"/>
  <c r="W19" i="1"/>
  <c r="AL19" i="1" s="1"/>
  <c r="O18" i="2" s="1"/>
  <c r="AE18" i="1"/>
  <c r="AF19" i="1"/>
  <c r="AP19" i="1" s="1"/>
  <c r="AQ19" i="3" l="1"/>
  <c r="B18" i="4" s="1"/>
  <c r="AV20" i="3"/>
  <c r="AE17" i="3"/>
  <c r="AF18" i="3"/>
  <c r="S17" i="3"/>
  <c r="T18" i="3"/>
  <c r="P17" i="3"/>
  <c r="Q18" i="3"/>
  <c r="AN18" i="3" s="1"/>
  <c r="AC18" i="3"/>
  <c r="AM18" i="3" s="1"/>
  <c r="AB17" i="3"/>
  <c r="Z18" i="3"/>
  <c r="Y17" i="3"/>
  <c r="N18" i="3"/>
  <c r="M17" i="3"/>
  <c r="W18" i="3"/>
  <c r="AL18" i="3" s="1"/>
  <c r="V17" i="3"/>
  <c r="AI18" i="3"/>
  <c r="AH17" i="3"/>
  <c r="AX19" i="1"/>
  <c r="F18" i="2" s="1"/>
  <c r="AT19" i="1"/>
  <c r="B18" i="2" s="1"/>
  <c r="AU19" i="1"/>
  <c r="C18" i="2" s="1"/>
  <c r="AN19" i="1"/>
  <c r="AV19" i="1" s="1"/>
  <c r="D18" i="2" s="1"/>
  <c r="AQ19" i="1"/>
  <c r="AY19" i="1" s="1"/>
  <c r="G18" i="2" s="1"/>
  <c r="AO19" i="1"/>
  <c r="AW19" i="1" s="1"/>
  <c r="E18" i="2" s="1"/>
  <c r="BA20" i="1"/>
  <c r="AC18" i="1"/>
  <c r="AN18" i="1" s="1"/>
  <c r="AB17" i="1"/>
  <c r="W18" i="1"/>
  <c r="AL18" i="1" s="1"/>
  <c r="O17" i="2" s="1"/>
  <c r="V17" i="1"/>
  <c r="T18" i="1"/>
  <c r="S17" i="1"/>
  <c r="AH17" i="1"/>
  <c r="AI18" i="1"/>
  <c r="AQ18" i="1" s="1"/>
  <c r="N18" i="1"/>
  <c r="M17" i="1"/>
  <c r="AF18" i="1"/>
  <c r="AE17" i="1"/>
  <c r="Z18" i="1"/>
  <c r="Y17" i="1"/>
  <c r="P17" i="1"/>
  <c r="Q18" i="1"/>
  <c r="AO18" i="1" s="1"/>
  <c r="AQ18" i="3" l="1"/>
  <c r="B17" i="4" s="1"/>
  <c r="P17" i="4"/>
  <c r="AR18" i="3"/>
  <c r="C17" i="4" s="1"/>
  <c r="AS18" i="3"/>
  <c r="D17" i="4" s="1"/>
  <c r="AV19" i="3"/>
  <c r="V16" i="3"/>
  <c r="W17" i="3"/>
  <c r="AL17" i="3" s="1"/>
  <c r="P16" i="4" s="1"/>
  <c r="AC17" i="3"/>
  <c r="AM17" i="3" s="1"/>
  <c r="AB16" i="3"/>
  <c r="N17" i="3"/>
  <c r="M16" i="3"/>
  <c r="Z17" i="3"/>
  <c r="Y16" i="3"/>
  <c r="P16" i="3"/>
  <c r="Q17" i="3"/>
  <c r="AN17" i="3" s="1"/>
  <c r="AS17" i="3" s="1"/>
  <c r="D16" i="4" s="1"/>
  <c r="T17" i="3"/>
  <c r="S16" i="3"/>
  <c r="AH16" i="3"/>
  <c r="AI17" i="3"/>
  <c r="AF17" i="3"/>
  <c r="AE16" i="3"/>
  <c r="AT18" i="1"/>
  <c r="B17" i="2" s="1"/>
  <c r="AW18" i="1"/>
  <c r="E17" i="2" s="1"/>
  <c r="AY18" i="1"/>
  <c r="G17" i="2" s="1"/>
  <c r="AV18" i="1"/>
  <c r="D17" i="2" s="1"/>
  <c r="AM18" i="1"/>
  <c r="AU18" i="1" s="1"/>
  <c r="C17" i="2" s="1"/>
  <c r="AP18" i="1"/>
  <c r="AX18" i="1" s="1"/>
  <c r="F17" i="2" s="1"/>
  <c r="BA19" i="1"/>
  <c r="N17" i="1"/>
  <c r="M16" i="1"/>
  <c r="S16" i="1"/>
  <c r="T17" i="1"/>
  <c r="Y16" i="1"/>
  <c r="Z17" i="1"/>
  <c r="AF17" i="1"/>
  <c r="AE16" i="1"/>
  <c r="AH16" i="1"/>
  <c r="AI17" i="1"/>
  <c r="W17" i="1"/>
  <c r="V16" i="1"/>
  <c r="AC17" i="1"/>
  <c r="AN17" i="1" s="1"/>
  <c r="AB16" i="1"/>
  <c r="Q17" i="1"/>
  <c r="P16" i="1"/>
  <c r="AQ17" i="3" l="1"/>
  <c r="B16" i="4" s="1"/>
  <c r="AR17" i="3"/>
  <c r="C16" i="4" s="1"/>
  <c r="N16" i="3"/>
  <c r="M15" i="3"/>
  <c r="Q16" i="3"/>
  <c r="AN16" i="3" s="1"/>
  <c r="AS16" i="3" s="1"/>
  <c r="D15" i="4" s="1"/>
  <c r="P15" i="3"/>
  <c r="AV18" i="3"/>
  <c r="AC16" i="3"/>
  <c r="AM16" i="3" s="1"/>
  <c r="AR16" i="3" s="1"/>
  <c r="C15" i="4" s="1"/>
  <c r="AB15" i="3"/>
  <c r="AH15" i="3"/>
  <c r="AI16" i="3"/>
  <c r="AF16" i="3"/>
  <c r="AE15" i="3"/>
  <c r="Y15" i="3"/>
  <c r="Z16" i="3"/>
  <c r="S15" i="3"/>
  <c r="T16" i="3"/>
  <c r="W16" i="3"/>
  <c r="AL16" i="3" s="1"/>
  <c r="V15" i="3"/>
  <c r="AV17" i="1"/>
  <c r="D16" i="2" s="1"/>
  <c r="BA18" i="1"/>
  <c r="AP17" i="1"/>
  <c r="AX17" i="1" s="1"/>
  <c r="F16" i="2" s="1"/>
  <c r="AL17" i="1"/>
  <c r="AM17" i="1"/>
  <c r="AU17" i="1" s="1"/>
  <c r="C16" i="2" s="1"/>
  <c r="AO17" i="1"/>
  <c r="AW17" i="1" s="1"/>
  <c r="E16" i="2" s="1"/>
  <c r="AQ17" i="1"/>
  <c r="AY17" i="1" s="1"/>
  <c r="G16" i="2" s="1"/>
  <c r="T16" i="1"/>
  <c r="S15" i="1"/>
  <c r="V15" i="1"/>
  <c r="W16" i="1"/>
  <c r="AL16" i="1" s="1"/>
  <c r="O15" i="2" s="1"/>
  <c r="AF16" i="1"/>
  <c r="AP16" i="1" s="1"/>
  <c r="AE15" i="1"/>
  <c r="Z16" i="1"/>
  <c r="AM16" i="1" s="1"/>
  <c r="Y15" i="1"/>
  <c r="N16" i="1"/>
  <c r="M15" i="1"/>
  <c r="AI16" i="1"/>
  <c r="AH15" i="1"/>
  <c r="Q16" i="1"/>
  <c r="P15" i="1"/>
  <c r="AC16" i="1"/>
  <c r="AN16" i="1" s="1"/>
  <c r="AB15" i="1"/>
  <c r="AQ16" i="3" l="1"/>
  <c r="B15" i="4" s="1"/>
  <c r="P15" i="4"/>
  <c r="AV17" i="3"/>
  <c r="AC15" i="3"/>
  <c r="AM15" i="3" s="1"/>
  <c r="AB14" i="3"/>
  <c r="Z15" i="3"/>
  <c r="Y14" i="3"/>
  <c r="Q15" i="3"/>
  <c r="AN15" i="3" s="1"/>
  <c r="P14" i="3"/>
  <c r="AV16" i="3"/>
  <c r="AI15" i="3"/>
  <c r="AH14" i="3"/>
  <c r="T15" i="3"/>
  <c r="S14" i="3"/>
  <c r="N15" i="3"/>
  <c r="M14" i="3"/>
  <c r="AF15" i="3"/>
  <c r="AE14" i="3"/>
  <c r="V14" i="3"/>
  <c r="W15" i="3"/>
  <c r="AL15" i="3" s="1"/>
  <c r="P14" i="4" s="1"/>
  <c r="AT17" i="1"/>
  <c r="B16" i="2" s="1"/>
  <c r="O16" i="2"/>
  <c r="AT16" i="1"/>
  <c r="B15" i="2" s="1"/>
  <c r="AX16" i="1"/>
  <c r="F15" i="2" s="1"/>
  <c r="AV16" i="1"/>
  <c r="D15" i="2" s="1"/>
  <c r="AU16" i="1"/>
  <c r="C15" i="2" s="1"/>
  <c r="BA17" i="1"/>
  <c r="AQ16" i="1"/>
  <c r="AY16" i="1" s="1"/>
  <c r="G15" i="2" s="1"/>
  <c r="AO16" i="1"/>
  <c r="AW16" i="1" s="1"/>
  <c r="E15" i="2" s="1"/>
  <c r="AI15" i="1"/>
  <c r="AQ15" i="1" s="1"/>
  <c r="AH14" i="1"/>
  <c r="BA16" i="1"/>
  <c r="Y14" i="1"/>
  <c r="Z15" i="1"/>
  <c r="AM15" i="1" s="1"/>
  <c r="V14" i="1"/>
  <c r="W15" i="1"/>
  <c r="AL15" i="1" s="1"/>
  <c r="Q15" i="1"/>
  <c r="AO15" i="1" s="1"/>
  <c r="P14" i="1"/>
  <c r="AF15" i="1"/>
  <c r="AP15" i="1" s="1"/>
  <c r="AE14" i="1"/>
  <c r="T15" i="1"/>
  <c r="S14" i="1"/>
  <c r="N15" i="1"/>
  <c r="M14" i="1"/>
  <c r="AC15" i="1"/>
  <c r="AN15" i="1" s="1"/>
  <c r="AV15" i="1" s="1"/>
  <c r="D14" i="2" s="1"/>
  <c r="AB14" i="1"/>
  <c r="AS15" i="3" l="1"/>
  <c r="D14" i="4" s="1"/>
  <c r="AR15" i="3"/>
  <c r="C14" i="4" s="1"/>
  <c r="AQ15" i="3"/>
  <c r="B14" i="4" s="1"/>
  <c r="T14" i="3"/>
  <c r="S13" i="3"/>
  <c r="V13" i="3"/>
  <c r="W14" i="3"/>
  <c r="AL14" i="3" s="1"/>
  <c r="P13" i="4" s="1"/>
  <c r="Z14" i="3"/>
  <c r="Y13" i="3"/>
  <c r="M13" i="3"/>
  <c r="N14" i="3"/>
  <c r="AC14" i="3"/>
  <c r="AM14" i="3" s="1"/>
  <c r="AR14" i="3" s="1"/>
  <c r="C13" i="4" s="1"/>
  <c r="AB13" i="3"/>
  <c r="AF14" i="3"/>
  <c r="AE13" i="3"/>
  <c r="AI14" i="3"/>
  <c r="AH13" i="3"/>
  <c r="Q14" i="3"/>
  <c r="AN14" i="3" s="1"/>
  <c r="P13" i="3"/>
  <c r="AT15" i="1"/>
  <c r="B14" i="2" s="1"/>
  <c r="O14" i="2"/>
  <c r="AW15" i="1"/>
  <c r="E14" i="2" s="1"/>
  <c r="AU15" i="1"/>
  <c r="C14" i="2" s="1"/>
  <c r="AY15" i="1"/>
  <c r="G14" i="2" s="1"/>
  <c r="AX15" i="1"/>
  <c r="F14" i="2" s="1"/>
  <c r="T14" i="1"/>
  <c r="S13" i="1"/>
  <c r="AB13" i="1"/>
  <c r="AC14" i="1"/>
  <c r="Q14" i="1"/>
  <c r="P13" i="1"/>
  <c r="W14" i="1"/>
  <c r="V13" i="1"/>
  <c r="Y13" i="1"/>
  <c r="Z14" i="1"/>
  <c r="AI14" i="1"/>
  <c r="AH13" i="1"/>
  <c r="AF14" i="1"/>
  <c r="AP14" i="1" s="1"/>
  <c r="AE13" i="1"/>
  <c r="N14" i="1"/>
  <c r="M13" i="1"/>
  <c r="AQ14" i="3" l="1"/>
  <c r="B13" i="4" s="1"/>
  <c r="AS14" i="3"/>
  <c r="D13" i="4" s="1"/>
  <c r="AV15" i="3"/>
  <c r="AF13" i="3"/>
  <c r="AE12" i="3"/>
  <c r="N13" i="3"/>
  <c r="M12" i="3"/>
  <c r="P12" i="3"/>
  <c r="Q13" i="3"/>
  <c r="AN13" i="3" s="1"/>
  <c r="W13" i="3"/>
  <c r="AL13" i="3" s="1"/>
  <c r="V12" i="3"/>
  <c r="AC13" i="3"/>
  <c r="AM13" i="3" s="1"/>
  <c r="AB12" i="3"/>
  <c r="T13" i="3"/>
  <c r="S12" i="3"/>
  <c r="Y12" i="3"/>
  <c r="Z13" i="3"/>
  <c r="AI13" i="3"/>
  <c r="AH12" i="3"/>
  <c r="AX14" i="1"/>
  <c r="F13" i="2" s="1"/>
  <c r="AM14" i="1"/>
  <c r="AU14" i="1" s="1"/>
  <c r="C13" i="2" s="1"/>
  <c r="AO14" i="1"/>
  <c r="AW14" i="1" s="1"/>
  <c r="E13" i="2" s="1"/>
  <c r="AN14" i="1"/>
  <c r="AV14" i="1" s="1"/>
  <c r="D13" i="2" s="1"/>
  <c r="AL14" i="1"/>
  <c r="AQ14" i="1"/>
  <c r="AY14" i="1" s="1"/>
  <c r="G13" i="2" s="1"/>
  <c r="BA15" i="1"/>
  <c r="Q13" i="1"/>
  <c r="AO13" i="1" s="1"/>
  <c r="P12" i="1"/>
  <c r="Z13" i="1"/>
  <c r="AM13" i="1" s="1"/>
  <c r="Y12" i="1"/>
  <c r="M12" i="1"/>
  <c r="N13" i="1"/>
  <c r="AH12" i="1"/>
  <c r="AI13" i="1"/>
  <c r="AB12" i="1"/>
  <c r="AC13" i="1"/>
  <c r="AE12" i="1"/>
  <c r="AF13" i="1"/>
  <c r="T13" i="1"/>
  <c r="S12" i="1"/>
  <c r="W13" i="1"/>
  <c r="AL13" i="1" s="1"/>
  <c r="O12" i="2" s="1"/>
  <c r="V12" i="1"/>
  <c r="AS13" i="3" l="1"/>
  <c r="D12" i="4" s="1"/>
  <c r="AR13" i="3"/>
  <c r="C12" i="4" s="1"/>
  <c r="AQ13" i="3"/>
  <c r="B12" i="4" s="1"/>
  <c r="P12" i="4"/>
  <c r="AV14" i="3"/>
  <c r="AB11" i="3"/>
  <c r="AC12" i="3"/>
  <c r="AM12" i="3" s="1"/>
  <c r="AE11" i="3"/>
  <c r="AF12" i="3"/>
  <c r="W12" i="3"/>
  <c r="AL12" i="3" s="1"/>
  <c r="P11" i="4" s="1"/>
  <c r="V11" i="3"/>
  <c r="AI12" i="3"/>
  <c r="AH11" i="3"/>
  <c r="N12" i="3"/>
  <c r="M11" i="3"/>
  <c r="T12" i="3"/>
  <c r="S11" i="3"/>
  <c r="Q12" i="3"/>
  <c r="AN12" i="3" s="1"/>
  <c r="P11" i="3"/>
  <c r="Z12" i="3"/>
  <c r="Y11" i="3"/>
  <c r="AT14" i="1"/>
  <c r="B13" i="2" s="1"/>
  <c r="O13" i="2"/>
  <c r="AU13" i="1"/>
  <c r="C12" i="2" s="1"/>
  <c r="AW13" i="1"/>
  <c r="E12" i="2" s="1"/>
  <c r="AT13" i="1"/>
  <c r="B12" i="2" s="1"/>
  <c r="BA14" i="1"/>
  <c r="AP13" i="1"/>
  <c r="AX13" i="1" s="1"/>
  <c r="F12" i="2" s="1"/>
  <c r="AN13" i="1"/>
  <c r="AV13" i="1" s="1"/>
  <c r="D12" i="2" s="1"/>
  <c r="AQ13" i="1"/>
  <c r="AY13" i="1" s="1"/>
  <c r="G12" i="2" s="1"/>
  <c r="S11" i="1"/>
  <c r="T12" i="1"/>
  <c r="AF12" i="1"/>
  <c r="AP12" i="1" s="1"/>
  <c r="AE11" i="1"/>
  <c r="Z12" i="1"/>
  <c r="AM12" i="1" s="1"/>
  <c r="AU12" i="1" s="1"/>
  <c r="C11" i="2" s="1"/>
  <c r="Y11" i="1"/>
  <c r="AB11" i="1"/>
  <c r="AC12" i="1"/>
  <c r="AN12" i="1" s="1"/>
  <c r="AI12" i="1"/>
  <c r="AQ12" i="1" s="1"/>
  <c r="AH11" i="1"/>
  <c r="M11" i="1"/>
  <c r="N12" i="1"/>
  <c r="P11" i="1"/>
  <c r="Q12" i="1"/>
  <c r="W12" i="1"/>
  <c r="AL12" i="1" s="1"/>
  <c r="V11" i="1"/>
  <c r="AS12" i="3" l="1"/>
  <c r="D11" i="4" s="1"/>
  <c r="AR12" i="3"/>
  <c r="C11" i="4" s="1"/>
  <c r="AQ12" i="3"/>
  <c r="B11" i="4" s="1"/>
  <c r="AV13" i="3"/>
  <c r="W11" i="3"/>
  <c r="AL11" i="3" s="1"/>
  <c r="P10" i="4" s="1"/>
  <c r="V10" i="3"/>
  <c r="T11" i="3"/>
  <c r="S10" i="3"/>
  <c r="AH10" i="3"/>
  <c r="AI11" i="3"/>
  <c r="Z11" i="3"/>
  <c r="Y10" i="3"/>
  <c r="M10" i="3"/>
  <c r="N11" i="3"/>
  <c r="AE10" i="3"/>
  <c r="AF11" i="3"/>
  <c r="P10" i="3"/>
  <c r="Q11" i="3"/>
  <c r="AN11" i="3" s="1"/>
  <c r="AB10" i="3"/>
  <c r="AC11" i="3"/>
  <c r="AM11" i="3" s="1"/>
  <c r="AX12" i="1"/>
  <c r="F11" i="2" s="1"/>
  <c r="AT12" i="1"/>
  <c r="B11" i="2" s="1"/>
  <c r="O11" i="2"/>
  <c r="AY12" i="1"/>
  <c r="G11" i="2" s="1"/>
  <c r="AV12" i="1"/>
  <c r="D11" i="2" s="1"/>
  <c r="AO12" i="1"/>
  <c r="AW12" i="1" s="1"/>
  <c r="E11" i="2" s="1"/>
  <c r="P10" i="1"/>
  <c r="Q11" i="1"/>
  <c r="AO11" i="1" s="1"/>
  <c r="N11" i="1"/>
  <c r="M10" i="1"/>
  <c r="AI11" i="1"/>
  <c r="AH10" i="1"/>
  <c r="Z11" i="1"/>
  <c r="Y10" i="1"/>
  <c r="BA13" i="1"/>
  <c r="AC11" i="1"/>
  <c r="AB10" i="1"/>
  <c r="AE10" i="1"/>
  <c r="AF11" i="1"/>
  <c r="AP11" i="1" s="1"/>
  <c r="V10" i="1"/>
  <c r="W11" i="1"/>
  <c r="AL11" i="1" s="1"/>
  <c r="S10" i="1"/>
  <c r="T11" i="1"/>
  <c r="AQ11" i="3" l="1"/>
  <c r="B10" i="4" s="1"/>
  <c r="AR11" i="3"/>
  <c r="C10" i="4" s="1"/>
  <c r="AS11" i="3"/>
  <c r="D10" i="4" s="1"/>
  <c r="AI10" i="3"/>
  <c r="AH9" i="3"/>
  <c r="M9" i="3"/>
  <c r="N10" i="3"/>
  <c r="AC10" i="3"/>
  <c r="AM10" i="3" s="1"/>
  <c r="AR10" i="3" s="1"/>
  <c r="C9" i="4" s="1"/>
  <c r="AB9" i="3"/>
  <c r="S9" i="3"/>
  <c r="T10" i="3"/>
  <c r="AV12" i="3"/>
  <c r="Z10" i="3"/>
  <c r="Y9" i="3"/>
  <c r="V9" i="3"/>
  <c r="W10" i="3"/>
  <c r="AL10" i="3" s="1"/>
  <c r="AE9" i="3"/>
  <c r="AF10" i="3"/>
  <c r="Q10" i="3"/>
  <c r="AN10" i="3" s="1"/>
  <c r="P9" i="3"/>
  <c r="AT11" i="1"/>
  <c r="B10" i="2" s="1"/>
  <c r="O10" i="2"/>
  <c r="AX11" i="1"/>
  <c r="F10" i="2" s="1"/>
  <c r="AW11" i="1"/>
  <c r="E10" i="2" s="1"/>
  <c r="AQ11" i="1"/>
  <c r="AY11" i="1" s="1"/>
  <c r="G10" i="2" s="1"/>
  <c r="AM11" i="1"/>
  <c r="AU11" i="1" s="1"/>
  <c r="C10" i="2" s="1"/>
  <c r="AN11" i="1"/>
  <c r="AV11" i="1" s="1"/>
  <c r="D10" i="2" s="1"/>
  <c r="BA12" i="1"/>
  <c r="AC10" i="1"/>
  <c r="AN10" i="1" s="1"/>
  <c r="AB9" i="1"/>
  <c r="N10" i="1"/>
  <c r="M9" i="1"/>
  <c r="Z10" i="1"/>
  <c r="Y9" i="1"/>
  <c r="AH9" i="1"/>
  <c r="AI10" i="1"/>
  <c r="W10" i="1"/>
  <c r="V9" i="1"/>
  <c r="P9" i="1"/>
  <c r="Q10" i="1"/>
  <c r="T10" i="1"/>
  <c r="S9" i="1"/>
  <c r="AF10" i="1"/>
  <c r="AP10" i="1" s="1"/>
  <c r="AE9" i="1"/>
  <c r="AQ10" i="3" l="1"/>
  <c r="B9" i="4" s="1"/>
  <c r="P9" i="4"/>
  <c r="AS10" i="3"/>
  <c r="D9" i="4" s="1"/>
  <c r="AV11" i="3"/>
  <c r="W9" i="3"/>
  <c r="AL9" i="3" s="1"/>
  <c r="P8" i="4" s="1"/>
  <c r="V8" i="3"/>
  <c r="P8" i="3"/>
  <c r="Q9" i="3"/>
  <c r="AN9" i="3" s="1"/>
  <c r="AC9" i="3"/>
  <c r="AM9" i="3" s="1"/>
  <c r="AB8" i="3"/>
  <c r="N9" i="3"/>
  <c r="M8" i="3"/>
  <c r="Z9" i="3"/>
  <c r="Y8" i="3"/>
  <c r="AH8" i="3"/>
  <c r="AI9" i="3"/>
  <c r="T9" i="3"/>
  <c r="S8" i="3"/>
  <c r="AE8" i="3"/>
  <c r="AF9" i="3"/>
  <c r="AV10" i="1"/>
  <c r="D9" i="2" s="1"/>
  <c r="AX10" i="1"/>
  <c r="F9" i="2" s="1"/>
  <c r="AQ10" i="1"/>
  <c r="AY10" i="1" s="1"/>
  <c r="G9" i="2" s="1"/>
  <c r="AL10" i="1"/>
  <c r="AO10" i="1"/>
  <c r="AW10" i="1" s="1"/>
  <c r="E9" i="2" s="1"/>
  <c r="AM10" i="1"/>
  <c r="AU10" i="1" s="1"/>
  <c r="C9" i="2" s="1"/>
  <c r="S8" i="1"/>
  <c r="T9" i="1"/>
  <c r="W9" i="1"/>
  <c r="AL9" i="1" s="1"/>
  <c r="O8" i="2" s="1"/>
  <c r="V8" i="1"/>
  <c r="N9" i="1"/>
  <c r="M8" i="1"/>
  <c r="BA11" i="1"/>
  <c r="Y8" i="1"/>
  <c r="Z9" i="1"/>
  <c r="AC9" i="1"/>
  <c r="AB8" i="1"/>
  <c r="Q9" i="1"/>
  <c r="P8" i="1"/>
  <c r="AH8" i="1"/>
  <c r="AI9" i="1"/>
  <c r="AQ9" i="1" s="1"/>
  <c r="AF9" i="1"/>
  <c r="AP9" i="1" s="1"/>
  <c r="AE8" i="1"/>
  <c r="AR9" i="3" l="1"/>
  <c r="C8" i="4" s="1"/>
  <c r="AS9" i="3"/>
  <c r="D8" i="4" s="1"/>
  <c r="AQ9" i="3"/>
  <c r="B8" i="4" s="1"/>
  <c r="AV10" i="3"/>
  <c r="AC8" i="3"/>
  <c r="AM8" i="3" s="1"/>
  <c r="AB7" i="3"/>
  <c r="AH7" i="3"/>
  <c r="AI8" i="3"/>
  <c r="N8" i="3"/>
  <c r="M7" i="3"/>
  <c r="P7" i="3"/>
  <c r="Q8" i="3"/>
  <c r="AN8" i="3" s="1"/>
  <c r="AS8" i="3" s="1"/>
  <c r="D7" i="4" s="1"/>
  <c r="AF8" i="3"/>
  <c r="AE7" i="3"/>
  <c r="V7" i="3"/>
  <c r="W8" i="3"/>
  <c r="AL8" i="3" s="1"/>
  <c r="S7" i="3"/>
  <c r="T8" i="3"/>
  <c r="Z8" i="3"/>
  <c r="Y7" i="3"/>
  <c r="AT10" i="1"/>
  <c r="B9" i="2" s="1"/>
  <c r="O9" i="2"/>
  <c r="AX9" i="1"/>
  <c r="F8" i="2" s="1"/>
  <c r="AT9" i="1"/>
  <c r="B8" i="2" s="1"/>
  <c r="AY9" i="1"/>
  <c r="G8" i="2" s="1"/>
  <c r="AO9" i="1"/>
  <c r="AW9" i="1" s="1"/>
  <c r="E8" i="2" s="1"/>
  <c r="AN9" i="1"/>
  <c r="AV9" i="1" s="1"/>
  <c r="D8" i="2" s="1"/>
  <c r="AM9" i="1"/>
  <c r="AU9" i="1" s="1"/>
  <c r="C8" i="2" s="1"/>
  <c r="BA10" i="1"/>
  <c r="AI8" i="1"/>
  <c r="AQ8" i="1" s="1"/>
  <c r="AH7" i="1"/>
  <c r="V7" i="1"/>
  <c r="W8" i="1"/>
  <c r="AL8" i="1" s="1"/>
  <c r="O7" i="2" s="1"/>
  <c r="Z8" i="1"/>
  <c r="AM8" i="1" s="1"/>
  <c r="Y7" i="1"/>
  <c r="AC8" i="1"/>
  <c r="AN8" i="1" s="1"/>
  <c r="AB7" i="1"/>
  <c r="N8" i="1"/>
  <c r="M7" i="1"/>
  <c r="AF8" i="1"/>
  <c r="AE7" i="1"/>
  <c r="Q8" i="1"/>
  <c r="P7" i="1"/>
  <c r="T8" i="1"/>
  <c r="S7" i="1"/>
  <c r="AQ8" i="3" l="1"/>
  <c r="B7" i="4" s="1"/>
  <c r="P7" i="4"/>
  <c r="AR8" i="3"/>
  <c r="C7" i="4" s="1"/>
  <c r="AH6" i="3"/>
  <c r="AI7" i="3"/>
  <c r="AF7" i="3"/>
  <c r="AE6" i="3"/>
  <c r="S6" i="3"/>
  <c r="T7" i="3"/>
  <c r="W7" i="3"/>
  <c r="AL7" i="3" s="1"/>
  <c r="V6" i="3"/>
  <c r="Q7" i="3"/>
  <c r="AN7" i="3" s="1"/>
  <c r="AS7" i="3" s="1"/>
  <c r="D6" i="4" s="1"/>
  <c r="P6" i="3"/>
  <c r="AV9" i="3"/>
  <c r="Z7" i="3"/>
  <c r="Y6" i="3"/>
  <c r="AB6" i="3"/>
  <c r="AC7" i="3"/>
  <c r="AM7" i="3" s="1"/>
  <c r="N7" i="3"/>
  <c r="M6" i="3"/>
  <c r="AV8" i="1"/>
  <c r="D7" i="2" s="1"/>
  <c r="AT8" i="1"/>
  <c r="B7" i="2" s="1"/>
  <c r="AY8" i="1"/>
  <c r="G7" i="2" s="1"/>
  <c r="AU8" i="1"/>
  <c r="C7" i="2" s="1"/>
  <c r="AO8" i="1"/>
  <c r="AW8" i="1" s="1"/>
  <c r="E7" i="2" s="1"/>
  <c r="BA9" i="1"/>
  <c r="AP8" i="1"/>
  <c r="AX8" i="1" s="1"/>
  <c r="F7" i="2" s="1"/>
  <c r="N7" i="1"/>
  <c r="M6" i="1"/>
  <c r="AF7" i="1"/>
  <c r="AE6" i="1"/>
  <c r="T7" i="1"/>
  <c r="S6" i="1"/>
  <c r="AC7" i="1"/>
  <c r="AB6" i="1"/>
  <c r="Y6" i="1"/>
  <c r="Z7" i="1"/>
  <c r="V6" i="1"/>
  <c r="W7" i="1"/>
  <c r="AI7" i="1"/>
  <c r="AH6" i="1"/>
  <c r="Q7" i="1"/>
  <c r="P6" i="1"/>
  <c r="AR7" i="3" l="1"/>
  <c r="C6" i="4" s="1"/>
  <c r="AQ7" i="3"/>
  <c r="B6" i="4" s="1"/>
  <c r="P6" i="4"/>
  <c r="AV8" i="3"/>
  <c r="T6" i="3"/>
  <c r="S5" i="3"/>
  <c r="AF6" i="3"/>
  <c r="AE5" i="3"/>
  <c r="M5" i="3"/>
  <c r="N6" i="3"/>
  <c r="AC6" i="3"/>
  <c r="AM6" i="3" s="1"/>
  <c r="AR6" i="3" s="1"/>
  <c r="C5" i="4" s="1"/>
  <c r="AB5" i="3"/>
  <c r="Q6" i="3"/>
  <c r="AN6" i="3" s="1"/>
  <c r="AS6" i="3" s="1"/>
  <c r="D5" i="4" s="1"/>
  <c r="P5" i="3"/>
  <c r="Y5" i="3"/>
  <c r="Z6" i="3"/>
  <c r="V5" i="3"/>
  <c r="W6" i="3"/>
  <c r="AL6" i="3" s="1"/>
  <c r="AI6" i="3"/>
  <c r="AH5" i="3"/>
  <c r="AN7" i="1"/>
  <c r="AV7" i="1" s="1"/>
  <c r="D6" i="2" s="1"/>
  <c r="AM7" i="1"/>
  <c r="AU7" i="1" s="1"/>
  <c r="C6" i="2" s="1"/>
  <c r="AO7" i="1"/>
  <c r="AW7" i="1" s="1"/>
  <c r="E6" i="2" s="1"/>
  <c r="AQ7" i="1"/>
  <c r="AY7" i="1" s="1"/>
  <c r="G6" i="2" s="1"/>
  <c r="AP7" i="1"/>
  <c r="AX7" i="1" s="1"/>
  <c r="F6" i="2" s="1"/>
  <c r="BA7" i="1"/>
  <c r="AL7" i="1"/>
  <c r="BA8" i="1"/>
  <c r="AF6" i="1"/>
  <c r="AP6" i="1" s="1"/>
  <c r="AX6" i="1" s="1"/>
  <c r="F5" i="2" s="1"/>
  <c r="AE5" i="1"/>
  <c r="Y5" i="1"/>
  <c r="Z6" i="1"/>
  <c r="AM6" i="1" s="1"/>
  <c r="AU6" i="1" s="1"/>
  <c r="C5" i="2" s="1"/>
  <c r="Q6" i="1"/>
  <c r="AO6" i="1" s="1"/>
  <c r="AW6" i="1" s="1"/>
  <c r="E5" i="2" s="1"/>
  <c r="P5" i="1"/>
  <c r="AB5" i="1"/>
  <c r="AC6" i="1"/>
  <c r="AN6" i="1" s="1"/>
  <c r="AV6" i="1" s="1"/>
  <c r="D5" i="2" s="1"/>
  <c r="N6" i="1"/>
  <c r="M5" i="1"/>
  <c r="W6" i="1"/>
  <c r="V5" i="1"/>
  <c r="T6" i="1"/>
  <c r="S5" i="1"/>
  <c r="AI6" i="1"/>
  <c r="AQ6" i="1" s="1"/>
  <c r="AY6" i="1" s="1"/>
  <c r="G5" i="2" s="1"/>
  <c r="AH5" i="1"/>
  <c r="AQ6" i="3" l="1"/>
  <c r="B5" i="4" s="1"/>
  <c r="P5" i="4"/>
  <c r="AV7" i="3"/>
  <c r="M4" i="3"/>
  <c r="N5" i="3"/>
  <c r="AE4" i="3"/>
  <c r="AF5" i="3"/>
  <c r="Z5" i="3"/>
  <c r="Y4" i="3"/>
  <c r="AB4" i="3"/>
  <c r="AC5" i="3"/>
  <c r="AM5" i="3" s="1"/>
  <c r="AR5" i="3" s="1"/>
  <c r="C4" i="4" s="1"/>
  <c r="V4" i="3"/>
  <c r="W5" i="3"/>
  <c r="AL5" i="3" s="1"/>
  <c r="Q5" i="3"/>
  <c r="AN5" i="3" s="1"/>
  <c r="AS5" i="3" s="1"/>
  <c r="D4" i="4" s="1"/>
  <c r="P4" i="3"/>
  <c r="AI5" i="3"/>
  <c r="AH4" i="3"/>
  <c r="T5" i="3"/>
  <c r="S4" i="3"/>
  <c r="S3" i="3" s="1"/>
  <c r="AT7" i="1"/>
  <c r="B6" i="2" s="1"/>
  <c r="O6" i="2"/>
  <c r="AL6" i="1"/>
  <c r="M4" i="1"/>
  <c r="M3" i="1" s="1"/>
  <c r="N5" i="1"/>
  <c r="T5" i="1"/>
  <c r="S4" i="1"/>
  <c r="AB4" i="1"/>
  <c r="AC5" i="1"/>
  <c r="W5" i="1"/>
  <c r="V4" i="1"/>
  <c r="Q5" i="1"/>
  <c r="P4" i="1"/>
  <c r="Z5" i="1"/>
  <c r="Y4" i="1"/>
  <c r="AE4" i="1"/>
  <c r="AF5" i="1"/>
  <c r="AP5" i="1" s="1"/>
  <c r="AH4" i="1"/>
  <c r="AI5" i="1"/>
  <c r="AQ5" i="3" l="1"/>
  <c r="B4" i="4" s="1"/>
  <c r="P4" i="4"/>
  <c r="AV5" i="3"/>
  <c r="AV6" i="3"/>
  <c r="AC4" i="3"/>
  <c r="AM4" i="3" s="1"/>
  <c r="AB3" i="3"/>
  <c r="AC3" i="3" s="1"/>
  <c r="AM3" i="3" s="1"/>
  <c r="P3" i="3"/>
  <c r="Q4" i="3"/>
  <c r="AN4" i="3" s="1"/>
  <c r="AF4" i="3"/>
  <c r="AE3" i="3"/>
  <c r="AF3" i="3" s="1"/>
  <c r="AH3" i="3"/>
  <c r="AI3" i="3" s="1"/>
  <c r="AI4" i="3"/>
  <c r="Y3" i="3"/>
  <c r="Z3" i="3" s="1"/>
  <c r="Z4" i="3"/>
  <c r="T4" i="3"/>
  <c r="T3" i="3"/>
  <c r="W4" i="3"/>
  <c r="AL4" i="3" s="1"/>
  <c r="V3" i="3"/>
  <c r="W3" i="3" s="1"/>
  <c r="M3" i="3"/>
  <c r="N3" i="3" s="1"/>
  <c r="N4" i="3"/>
  <c r="AX5" i="1"/>
  <c r="F4" i="2" s="1"/>
  <c r="AT6" i="1"/>
  <c r="B5" i="2" s="1"/>
  <c r="O5" i="2"/>
  <c r="AQ5" i="1"/>
  <c r="AY5" i="1" s="1"/>
  <c r="G4" i="2" s="1"/>
  <c r="AO5" i="1"/>
  <c r="AW5" i="1" s="1"/>
  <c r="E4" i="2" s="1"/>
  <c r="AN5" i="1"/>
  <c r="AV5" i="1" s="1"/>
  <c r="D4" i="2" s="1"/>
  <c r="AL5" i="1"/>
  <c r="AM5" i="1"/>
  <c r="AU5" i="1" s="1"/>
  <c r="C4" i="2" s="1"/>
  <c r="P3" i="1"/>
  <c r="Q3" i="1" s="1"/>
  <c r="AO3" i="1" s="1"/>
  <c r="AW3" i="1" s="1"/>
  <c r="E2" i="2" s="1"/>
  <c r="Q4" i="1"/>
  <c r="AO4" i="1" s="1"/>
  <c r="AB3" i="1"/>
  <c r="AC3" i="1" s="1"/>
  <c r="AN3" i="1" s="1"/>
  <c r="AV3" i="1" s="1"/>
  <c r="D2" i="2" s="1"/>
  <c r="AC4" i="1"/>
  <c r="S3" i="1"/>
  <c r="T3" i="1" s="1"/>
  <c r="T4" i="1"/>
  <c r="BA6" i="1"/>
  <c r="Z4" i="1"/>
  <c r="Y3" i="1"/>
  <c r="Z3" i="1" s="1"/>
  <c r="AM3" i="1" s="1"/>
  <c r="W4" i="1"/>
  <c r="V3" i="1"/>
  <c r="W3" i="1" s="1"/>
  <c r="AL3" i="1" s="1"/>
  <c r="AI4" i="1"/>
  <c r="AH3" i="1"/>
  <c r="AI3" i="1" s="1"/>
  <c r="AQ3" i="1" s="1"/>
  <c r="AF4" i="1"/>
  <c r="AE3" i="1"/>
  <c r="AF3" i="1" s="1"/>
  <c r="AP3" i="1" s="1"/>
  <c r="N3" i="1"/>
  <c r="N4" i="1"/>
  <c r="AS4" i="3" l="1"/>
  <c r="D3" i="4" s="1"/>
  <c r="AR3" i="3"/>
  <c r="C2" i="4" s="1"/>
  <c r="AQ4" i="3"/>
  <c r="B3" i="4" s="1"/>
  <c r="P3" i="4"/>
  <c r="Q3" i="3"/>
  <c r="AN3" i="3" s="1"/>
  <c r="AS3" i="3" s="1"/>
  <c r="D2" i="4" s="1"/>
  <c r="AR4" i="3"/>
  <c r="C3" i="4" s="1"/>
  <c r="AL3" i="3"/>
  <c r="AW4" i="1"/>
  <c r="E3" i="2" s="1"/>
  <c r="AU3" i="1"/>
  <c r="C2" i="2" s="1"/>
  <c r="AT5" i="1"/>
  <c r="B4" i="2" s="1"/>
  <c r="O4" i="2"/>
  <c r="AT3" i="1"/>
  <c r="B2" i="2" s="1"/>
  <c r="O2" i="2"/>
  <c r="AY3" i="1"/>
  <c r="G2" i="2" s="1"/>
  <c r="AX3" i="1"/>
  <c r="F2" i="2" s="1"/>
  <c r="BA5" i="1"/>
  <c r="AN4" i="1"/>
  <c r="AV4" i="1" s="1"/>
  <c r="D3" i="2" s="1"/>
  <c r="AP4" i="1"/>
  <c r="AX4" i="1" s="1"/>
  <c r="F3" i="2" s="1"/>
  <c r="AL4" i="1"/>
  <c r="AQ4" i="1"/>
  <c r="AY4" i="1" s="1"/>
  <c r="G3" i="2" s="1"/>
  <c r="AM4" i="1"/>
  <c r="AU4" i="1" s="1"/>
  <c r="C3" i="2" s="1"/>
  <c r="AQ3" i="3" l="1"/>
  <c r="B2" i="4" s="1"/>
  <c r="P2" i="4"/>
  <c r="AV3" i="3"/>
  <c r="AV4" i="3"/>
  <c r="AT4" i="1"/>
  <c r="B3" i="2" s="1"/>
  <c r="O3" i="2"/>
  <c r="BA4" i="1"/>
  <c r="B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tc={1F61D288-A428-4026-B257-F3DE72D8412E}</author>
  </authors>
  <commentList>
    <comment ref="J2" authorId="0" shapeId="0" xr:uid="{1F61D288-A428-4026-B257-F3DE72D8412E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values in the column should be 1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tc={44B6ABE3-8E64-4CA5-8951-BDA265F1C531}</author>
  </authors>
  <commentList>
    <comment ref="J2" authorId="0" shapeId="0" xr:uid="{44B6ABE3-8E64-4CA5-8951-BDA265F1C531}">
      <text>
        <t>[Threaded comment]
Your version of Excel allows you to read this threaded comment; however, any edits to it will get removed if the file is opened in a newer version of Excel. Learn more: https://go.microsoft.com/fwlink/?linkid=870924
Comment:
    All values in the column should be 1</t>
      </text>
    </comment>
  </commentList>
</comments>
</file>

<file path=xl/sharedStrings.xml><?xml version="1.0" encoding="utf-8"?>
<sst xmlns="http://schemas.openxmlformats.org/spreadsheetml/2006/main" count="181" uniqueCount="53">
  <si>
    <t>Age</t>
  </si>
  <si>
    <t>Mortality rate</t>
  </si>
  <si>
    <t xml:space="preserve"> Conditional death rate</t>
  </si>
  <si>
    <t>Proportion on disability pension</t>
  </si>
  <si>
    <t>Proportion at work</t>
  </si>
  <si>
    <t>Proportion of employed but absent from work</t>
  </si>
  <si>
    <t>Proportion of unemployed</t>
  </si>
  <si>
    <t>Proportion on old-age pension</t>
  </si>
  <si>
    <t>Proportion  in other states</t>
  </si>
  <si>
    <t>Persons alive</t>
  </si>
  <si>
    <t xml:space="preserve">Person years lived </t>
  </si>
  <si>
    <t>Total life years in labor market</t>
  </si>
  <si>
    <t>Expected life years in labor market</t>
  </si>
  <si>
    <t>Years with Disability pension</t>
  </si>
  <si>
    <t>Total Years with Disability pension</t>
  </si>
  <si>
    <t>Expected years lost due to disability pension</t>
  </si>
  <si>
    <t>Disability free labor market years</t>
  </si>
  <si>
    <t>Total Years without Disability pension</t>
  </si>
  <si>
    <t>Expected years without disability pension</t>
  </si>
  <si>
    <t>Years of Work</t>
  </si>
  <si>
    <t>Total years of Work</t>
  </si>
  <si>
    <t>Expected years of work (HWLE)</t>
  </si>
  <si>
    <t xml:space="preserve">Years being temporarily out due to health-related reason </t>
  </si>
  <si>
    <t xml:space="preserve">Total yearsbeing temporarily out due to health-related reason </t>
  </si>
  <si>
    <t>Expected years of non-healthy WLE</t>
  </si>
  <si>
    <t>Years of unemployment</t>
  </si>
  <si>
    <t>Total years of Unemployment</t>
  </si>
  <si>
    <t>Expected years lost due to unemployment</t>
  </si>
  <si>
    <t>Years of old age pension</t>
  </si>
  <si>
    <t>Total years of old age pension</t>
  </si>
  <si>
    <t>Expected years lost due to old age pension</t>
  </si>
  <si>
    <t>Years of Temp.Out</t>
  </si>
  <si>
    <t>Total years of Temp.Out</t>
  </si>
  <si>
    <t>Expected years lost due to other reasons</t>
  </si>
  <si>
    <t>Disability pension</t>
  </si>
  <si>
    <t>HWLE</t>
  </si>
  <si>
    <t>Non-healthy WLE</t>
  </si>
  <si>
    <t>Unemployment</t>
  </si>
  <si>
    <t>Old age pension</t>
  </si>
  <si>
    <t>Other</t>
  </si>
  <si>
    <t>Sum of years explained</t>
  </si>
  <si>
    <t>Total WLE</t>
  </si>
  <si>
    <t>User input</t>
  </si>
  <si>
    <t>Years</t>
  </si>
  <si>
    <t>Working years losts</t>
  </si>
  <si>
    <t>Share (%)</t>
  </si>
  <si>
    <t>Control for correct input data</t>
  </si>
  <si>
    <t>Proportion on pension</t>
  </si>
  <si>
    <t>Proportion of employed</t>
  </si>
  <si>
    <t>WLE</t>
  </si>
  <si>
    <t>Pension</t>
  </si>
  <si>
    <t>Expected years of work (WLE)</t>
  </si>
  <si>
    <t>Expected years lost due to pension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</si>
</sst>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"/>
    <numFmt numFmtId="165" formatCode="0.0"/>
    <numFmt numFmtId="166" formatCode=".000000000"/>
    <numFmt numFmtId="167" formatCode=".00000"/>
    <numFmt numFmtId="168" formatCode="0.0%"/>
    <numFmt numFmtId="169" formatCode=".000000"/>
    <numFmt numFmtId="170" formatCode="0.00000"/>
  </numFmts>
  <fonts count="9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.5"/>
      <color rgb="FF112277"/>
      <name val="Arial"/>
      <family val="2"/>
    </font>
    <font>
      <sz val="9"/>
      <color rgb="FF010205"/>
      <name val="Liberation Sans"/>
    </font>
    <font>
      <sz val="9"/>
      <color rgb="FF000000"/>
      <name val="Arial"/>
      <family val="2"/>
    </font>
    <font>
      <b/>
      <sz val="11"/>
      <name val="Aptos Narrow"/>
      <family val="2"/>
      <scheme val="minor"/>
    </font>
    <font>
      <b/>
      <sz val="9.5"/>
      <name val="Arial"/>
      <family val="2"/>
    </font>
    <font>
      <sz val="11"/>
      <name val="Aptos Narrow"/>
      <family val="2"/>
      <scheme val="minor"/>
    </font>
    <font>
      <sz val="9.5"/>
      <color rgb="FF112277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DF2F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rgb="FFF9F9FB"/>
      </patternFill>
    </fill>
    <fill>
      <patternFill patternType="solid">
        <fgColor theme="7" tint="0.7999816888943144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9F9FB"/>
      </patternFill>
    </fill>
    <fill>
      <patternFill patternType="solid">
        <fgColor theme="5" tint="0.79998168889431442"/>
        <bgColor rgb="FFFFFFFF"/>
      </patternFill>
    </fill>
  </fills>
  <borders count="16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 style="thin">
        <color indexed="64"/>
      </top>
      <bottom style="medium">
        <color indexed="64"/>
      </bottom>
      <diagonal/>
    </border>
    <border>
      <left style="thin">
        <color rgb="FFB0B7BB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C1C1C1"/>
      </left>
      <right style="thin">
        <color rgb="FFC1C1C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C1C1C1"/>
      </left>
      <right style="thin">
        <color rgb="FFC1C1C1"/>
      </right>
      <top/>
      <bottom style="thin">
        <color rgb="FFC1C1C1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C1C1C1"/>
      </right>
      <top/>
      <bottom style="thin">
        <color rgb="FFC1C1C1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B0B7BB"/>
      </left>
      <right/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2" borderId="8" xfId="0" applyFill="1" applyBorder="1" applyAlignment="1">
      <alignment horizontal="right"/>
    </xf>
    <xf numFmtId="0" fontId="0" fillId="2" borderId="0" xfId="0" applyFill="1" applyAlignment="1">
      <alignment horizontal="right"/>
    </xf>
    <xf numFmtId="168" fontId="0" fillId="0" borderId="0" xfId="0" applyNumberFormat="1"/>
    <xf numFmtId="0" fontId="0" fillId="2" borderId="9" xfId="0" applyFill="1" applyBorder="1" applyAlignment="1">
      <alignment horizontal="right"/>
    </xf>
    <xf numFmtId="0" fontId="0" fillId="2" borderId="0" xfId="0" applyFill="1"/>
    <xf numFmtId="165" fontId="2" fillId="4" borderId="4" xfId="0" applyNumberFormat="1" applyFont="1" applyFill="1" applyBorder="1" applyAlignment="1" applyProtection="1">
      <alignment horizontal="center" wrapText="1"/>
      <protection hidden="1"/>
    </xf>
    <xf numFmtId="165" fontId="2" fillId="2" borderId="4" xfId="0" applyNumberFormat="1" applyFont="1" applyFill="1" applyBorder="1" applyAlignment="1" applyProtection="1">
      <alignment horizontal="center" wrapText="1"/>
      <protection hidden="1"/>
    </xf>
    <xf numFmtId="0" fontId="2" fillId="4" borderId="4" xfId="0" applyFont="1" applyFill="1" applyBorder="1" applyAlignment="1" applyProtection="1">
      <alignment horizontal="center" wrapText="1"/>
      <protection hidden="1"/>
    </xf>
    <xf numFmtId="0" fontId="2" fillId="4" borderId="5" xfId="0" applyFont="1" applyFill="1" applyBorder="1" applyAlignment="1" applyProtection="1">
      <alignment horizontal="center" wrapText="1"/>
      <protection hidden="1"/>
    </xf>
    <xf numFmtId="165" fontId="2" fillId="4" borderId="0" xfId="0" applyNumberFormat="1" applyFont="1" applyFill="1" applyAlignment="1" applyProtection="1">
      <alignment horizontal="center" wrapText="1"/>
      <protection hidden="1"/>
    </xf>
    <xf numFmtId="165" fontId="2" fillId="2" borderId="0" xfId="0" applyNumberFormat="1" applyFont="1" applyFill="1" applyAlignment="1" applyProtection="1">
      <alignment horizontal="center" wrapText="1"/>
      <protection hidden="1"/>
    </xf>
    <xf numFmtId="0" fontId="2" fillId="4" borderId="0" xfId="0" applyFont="1" applyFill="1" applyAlignment="1" applyProtection="1">
      <alignment horizontal="center" wrapText="1"/>
      <protection hidden="1"/>
    </xf>
    <xf numFmtId="0" fontId="2" fillId="4" borderId="7" xfId="0" applyFont="1" applyFill="1" applyBorder="1" applyAlignment="1" applyProtection="1">
      <alignment horizontal="center" wrapText="1"/>
      <protection hidden="1"/>
    </xf>
    <xf numFmtId="165" fontId="0" fillId="9" borderId="6" xfId="0" applyNumberFormat="1" applyFill="1" applyBorder="1" applyAlignment="1" applyProtection="1">
      <alignment horizontal="right"/>
      <protection hidden="1"/>
    </xf>
    <xf numFmtId="165" fontId="0" fillId="9" borderId="0" xfId="0" applyNumberFormat="1" applyFill="1" applyAlignment="1" applyProtection="1">
      <alignment horizontal="right"/>
      <protection hidden="1"/>
    </xf>
    <xf numFmtId="165" fontId="0" fillId="0" borderId="0" xfId="0" applyNumberFormat="1" applyProtection="1">
      <protection hidden="1"/>
    </xf>
    <xf numFmtId="0" fontId="0" fillId="0" borderId="0" xfId="0" applyProtection="1">
      <protection hidden="1"/>
    </xf>
    <xf numFmtId="0" fontId="0" fillId="0" borderId="7" xfId="0" applyBorder="1" applyProtection="1">
      <protection hidden="1"/>
    </xf>
    <xf numFmtId="0" fontId="1" fillId="0" borderId="2" xfId="0" applyFont="1" applyBorder="1" applyAlignment="1">
      <alignment horizontal="center" wrapText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2" fillId="6" borderId="5" xfId="0" applyFont="1" applyFill="1" applyBorder="1" applyAlignment="1" applyProtection="1">
      <alignment horizontal="center" wrapText="1"/>
      <protection hidden="1"/>
    </xf>
    <xf numFmtId="0" fontId="2" fillId="2" borderId="4" xfId="0" applyFont="1" applyFill="1" applyBorder="1" applyAlignment="1" applyProtection="1">
      <alignment horizontal="center" wrapText="1"/>
      <protection hidden="1"/>
    </xf>
    <xf numFmtId="0" fontId="2" fillId="5" borderId="0" xfId="0" applyFont="1" applyFill="1" applyAlignment="1" applyProtection="1">
      <alignment horizontal="center" wrapText="1"/>
      <protection hidden="1"/>
    </xf>
    <xf numFmtId="0" fontId="2" fillId="6" borderId="7" xfId="0" applyFont="1" applyFill="1" applyBorder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 wrapText="1"/>
      <protection hidden="1"/>
    </xf>
    <xf numFmtId="0" fontId="0" fillId="5" borderId="0" xfId="0" applyFill="1" applyProtection="1">
      <protection hidden="1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0" fontId="0" fillId="3" borderId="0" xfId="0" applyFill="1" applyProtection="1">
      <protection locked="0"/>
    </xf>
    <xf numFmtId="0" fontId="0" fillId="2" borderId="0" xfId="0" applyFill="1" applyProtection="1">
      <protection locked="0"/>
    </xf>
    <xf numFmtId="0" fontId="0" fillId="0" borderId="0" xfId="0" applyProtection="1">
      <protection locked="0" hidden="1"/>
    </xf>
    <xf numFmtId="0" fontId="2" fillId="3" borderId="2" xfId="0" applyFont="1" applyFill="1" applyBorder="1" applyAlignment="1" applyProtection="1">
      <alignment horizontal="center" wrapText="1"/>
      <protection locked="0"/>
    </xf>
    <xf numFmtId="167" fontId="0" fillId="3" borderId="8" xfId="0" applyNumberFormat="1" applyFill="1" applyBorder="1" applyAlignment="1" applyProtection="1">
      <alignment horizontal="right"/>
      <protection locked="0"/>
    </xf>
    <xf numFmtId="164" fontId="0" fillId="9" borderId="8" xfId="0" applyNumberFormat="1" applyFill="1" applyBorder="1" applyAlignment="1" applyProtection="1">
      <alignment horizontal="right"/>
      <protection locked="0"/>
    </xf>
    <xf numFmtId="169" fontId="0" fillId="3" borderId="0" xfId="0" applyNumberFormat="1" applyFill="1" applyAlignment="1" applyProtection="1">
      <alignment horizontal="right"/>
      <protection locked="0"/>
    </xf>
    <xf numFmtId="164" fontId="0" fillId="0" borderId="0" xfId="0" applyNumberFormat="1" applyProtection="1">
      <protection locked="0"/>
    </xf>
    <xf numFmtId="0" fontId="5" fillId="5" borderId="2" xfId="0" applyFont="1" applyFill="1" applyBorder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locked="0"/>
    </xf>
    <xf numFmtId="2" fontId="1" fillId="5" borderId="2" xfId="0" applyNumberFormat="1" applyFont="1" applyFill="1" applyBorder="1" applyAlignment="1" applyProtection="1">
      <alignment horizontal="center" wrapText="1"/>
      <protection locked="0"/>
    </xf>
    <xf numFmtId="0" fontId="6" fillId="5" borderId="0" xfId="0" applyFont="1" applyFill="1" applyAlignment="1" applyProtection="1">
      <alignment horizontal="center" wrapText="1"/>
      <protection locked="0"/>
    </xf>
    <xf numFmtId="0" fontId="0" fillId="0" borderId="0" xfId="0" applyAlignment="1" applyProtection="1">
      <alignment horizontal="center" wrapText="1"/>
      <protection locked="0"/>
    </xf>
    <xf numFmtId="2" fontId="2" fillId="5" borderId="0" xfId="0" applyNumberFormat="1" applyFont="1" applyFill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2" fontId="0" fillId="0" borderId="0" xfId="0" applyNumberFormat="1" applyProtection="1">
      <protection locked="0"/>
    </xf>
    <xf numFmtId="164" fontId="1" fillId="5" borderId="2" xfId="0" applyNumberFormat="1" applyFont="1" applyFill="1" applyBorder="1" applyAlignment="1" applyProtection="1">
      <alignment horizontal="center" wrapText="1"/>
      <protection locked="0"/>
    </xf>
    <xf numFmtId="164" fontId="0" fillId="5" borderId="0" xfId="0" applyNumberFormat="1" applyFill="1" applyProtection="1">
      <protection locked="0"/>
    </xf>
    <xf numFmtId="0" fontId="0" fillId="5" borderId="2" xfId="0" applyFill="1" applyBorder="1" applyAlignment="1" applyProtection="1">
      <alignment horizontal="center" wrapText="1"/>
      <protection locked="0"/>
    </xf>
    <xf numFmtId="169" fontId="0" fillId="0" borderId="0" xfId="0" applyNumberFormat="1" applyAlignment="1" applyProtection="1">
      <alignment horizontal="right"/>
      <protection locked="0"/>
    </xf>
    <xf numFmtId="165" fontId="0" fillId="0" borderId="0" xfId="0" applyNumberFormat="1" applyAlignment="1" applyProtection="1">
      <alignment horizontal="right"/>
      <protection hidden="1"/>
    </xf>
    <xf numFmtId="164" fontId="0" fillId="0" borderId="3" xfId="0" applyNumberFormat="1" applyBorder="1" applyAlignment="1" applyProtection="1">
      <alignment horizontal="center" wrapText="1"/>
      <protection locked="0"/>
    </xf>
    <xf numFmtId="164" fontId="0" fillId="0" borderId="6" xfId="0" applyNumberFormat="1" applyBorder="1" applyAlignment="1" applyProtection="1">
      <alignment horizontal="center" wrapText="1"/>
      <protection locked="0"/>
    </xf>
    <xf numFmtId="0" fontId="2" fillId="0" borderId="1" xfId="0" applyFont="1" applyBorder="1" applyAlignment="1">
      <alignment horizontal="center" wrapText="1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5" borderId="0" xfId="0" applyFill="1"/>
    <xf numFmtId="0" fontId="0" fillId="2" borderId="10" xfId="0" applyFill="1" applyBorder="1" applyAlignment="1" applyProtection="1">
      <alignment horizontal="right"/>
      <protection locked="0"/>
    </xf>
    <xf numFmtId="0" fontId="0" fillId="0" borderId="8" xfId="0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/>
    </xf>
    <xf numFmtId="166" fontId="0" fillId="0" borderId="8" xfId="0" applyNumberFormat="1" applyBorder="1" applyAlignment="1" applyProtection="1">
      <alignment horizontal="right"/>
      <protection locked="0" hidden="1"/>
    </xf>
    <xf numFmtId="169" fontId="0" fillId="0" borderId="8" xfId="0" applyNumberFormat="1" applyBorder="1" applyAlignment="1" applyProtection="1">
      <alignment horizontal="right"/>
      <protection locked="0"/>
    </xf>
    <xf numFmtId="167" fontId="0" fillId="0" borderId="8" xfId="0" applyNumberFormat="1" applyBorder="1" applyAlignment="1" applyProtection="1">
      <alignment horizontal="right"/>
      <protection locked="0"/>
    </xf>
    <xf numFmtId="0" fontId="0" fillId="2" borderId="6" xfId="0" applyFill="1" applyBorder="1" applyAlignment="1">
      <alignment horizontal="right"/>
    </xf>
    <xf numFmtId="0" fontId="7" fillId="5" borderId="10" xfId="0" applyFont="1" applyFill="1" applyBorder="1" applyProtection="1">
      <protection locked="0"/>
    </xf>
    <xf numFmtId="0" fontId="0" fillId="2" borderId="10" xfId="0" applyFill="1" applyBorder="1" applyAlignment="1">
      <alignment horizontal="right"/>
    </xf>
    <xf numFmtId="10" fontId="0" fillId="5" borderId="10" xfId="0" applyNumberFormat="1" applyFill="1" applyBorder="1" applyProtection="1">
      <protection locked="0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5" borderId="13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0" fillId="0" borderId="2" xfId="0" applyBorder="1" applyAlignment="1" applyProtection="1">
      <alignment horizontal="center" wrapText="1"/>
      <protection hidden="1"/>
    </xf>
    <xf numFmtId="0" fontId="0" fillId="0" borderId="0" xfId="0" applyAlignment="1" applyProtection="1">
      <alignment horizontal="center" wrapText="1"/>
      <protection hidden="1"/>
    </xf>
    <xf numFmtId="0" fontId="0" fillId="10" borderId="0" xfId="0" applyFill="1"/>
    <xf numFmtId="0" fontId="0" fillId="0" borderId="8" xfId="0" applyFill="1" applyBorder="1" applyAlignment="1" applyProtection="1">
      <alignment horizontal="right"/>
      <protection locked="0"/>
    </xf>
    <xf numFmtId="0" fontId="0" fillId="0" borderId="0" xfId="0" applyFill="1" applyProtection="1">
      <protection locked="0"/>
    </xf>
    <xf numFmtId="166" fontId="0" fillId="0" borderId="8" xfId="0" applyNumberFormat="1" applyFill="1" applyBorder="1" applyAlignment="1" applyProtection="1">
      <alignment horizontal="right"/>
      <protection locked="0"/>
    </xf>
    <xf numFmtId="167" fontId="0" fillId="0" borderId="8" xfId="0" applyNumberFormat="1" applyFill="1" applyBorder="1" applyAlignment="1" applyProtection="1">
      <alignment horizontal="right"/>
      <protection locked="0"/>
    </xf>
    <xf numFmtId="0" fontId="0" fillId="0" borderId="9" xfId="0" applyFill="1" applyBorder="1" applyAlignment="1" applyProtection="1">
      <alignment horizontal="right"/>
      <protection locked="0"/>
    </xf>
    <xf numFmtId="169" fontId="0" fillId="0" borderId="0" xfId="0" applyNumberFormat="1" applyFill="1" applyAlignment="1" applyProtection="1">
      <alignment horizontal="right"/>
      <protection locked="0"/>
    </xf>
    <xf numFmtId="0" fontId="2" fillId="11" borderId="1" xfId="0" applyFont="1" applyFill="1" applyBorder="1" applyAlignment="1" applyProtection="1">
      <alignment horizontal="center" wrapText="1"/>
      <protection locked="0"/>
    </xf>
    <xf numFmtId="0" fontId="2" fillId="11" borderId="2" xfId="0" applyFont="1" applyFill="1" applyBorder="1" applyAlignment="1" applyProtection="1">
      <alignment horizontal="center" wrapText="1"/>
      <protection locked="0"/>
    </xf>
    <xf numFmtId="0" fontId="2" fillId="11" borderId="0" xfId="0" applyFont="1" applyFill="1" applyAlignment="1" applyProtection="1">
      <alignment horizontal="center" wrapText="1"/>
      <protection locked="0"/>
    </xf>
    <xf numFmtId="0" fontId="0" fillId="3" borderId="0" xfId="0" applyFill="1"/>
    <xf numFmtId="0" fontId="2" fillId="11" borderId="1" xfId="0" applyFont="1" applyFill="1" applyBorder="1" applyAlignment="1" applyProtection="1">
      <alignment horizontal="center" wrapText="1"/>
      <protection locked="0" hidden="1"/>
    </xf>
    <xf numFmtId="0" fontId="2" fillId="11" borderId="0" xfId="0" applyFont="1" applyFill="1" applyAlignment="1" applyProtection="1">
      <alignment horizontal="center" wrapText="1"/>
      <protection locked="0" hidden="1"/>
    </xf>
    <xf numFmtId="0" fontId="0" fillId="11" borderId="10" xfId="0" applyFill="1" applyBorder="1" applyProtection="1">
      <protection locked="0"/>
    </xf>
    <xf numFmtId="166" fontId="0" fillId="11" borderId="10" xfId="0" applyNumberFormat="1" applyFill="1" applyBorder="1" applyAlignment="1" applyProtection="1">
      <alignment horizontal="right"/>
      <protection locked="0" hidden="1"/>
    </xf>
    <xf numFmtId="167" fontId="0" fillId="11" borderId="10" xfId="0" applyNumberFormat="1" applyFill="1" applyBorder="1" applyAlignment="1" applyProtection="1">
      <alignment horizontal="right"/>
      <protection locked="0"/>
    </xf>
    <xf numFmtId="0" fontId="3" fillId="12" borderId="10" xfId="0" applyFont="1" applyFill="1" applyBorder="1" applyAlignment="1" applyProtection="1">
      <alignment horizontal="right"/>
      <protection locked="0"/>
    </xf>
    <xf numFmtId="164" fontId="4" fillId="13" borderId="10" xfId="0" applyNumberFormat="1" applyFont="1" applyFill="1" applyBorder="1" applyAlignment="1" applyProtection="1">
      <alignment horizontal="right" vertical="top"/>
      <protection locked="0"/>
    </xf>
    <xf numFmtId="0" fontId="2" fillId="2" borderId="14" xfId="0" applyFont="1" applyFill="1" applyBorder="1" applyAlignment="1" applyProtection="1">
      <alignment horizontal="center" wrapText="1"/>
      <protection locked="0"/>
    </xf>
    <xf numFmtId="167" fontId="0" fillId="3" borderId="11" xfId="0" applyNumberFormat="1" applyFill="1" applyBorder="1" applyAlignment="1" applyProtection="1">
      <alignment horizontal="right"/>
      <protection locked="0"/>
    </xf>
    <xf numFmtId="169" fontId="0" fillId="0" borderId="8" xfId="0" applyNumberFormat="1" applyFill="1" applyBorder="1" applyAlignment="1" applyProtection="1">
      <alignment horizontal="right"/>
      <protection locked="0"/>
    </xf>
    <xf numFmtId="166" fontId="0" fillId="11" borderId="10" xfId="0" applyNumberFormat="1" applyFill="1" applyBorder="1" applyAlignment="1" applyProtection="1">
      <alignment horizontal="right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  <xf numFmtId="0" fontId="2" fillId="2" borderId="10" xfId="0" applyFont="1" applyFill="1" applyBorder="1" applyAlignment="1" applyProtection="1">
      <alignment horizontal="center" wrapText="1"/>
      <protection locked="0"/>
    </xf>
    <xf numFmtId="0" fontId="8" fillId="5" borderId="10" xfId="0" applyFont="1" applyFill="1" applyBorder="1" applyAlignment="1" applyProtection="1">
      <alignment horizontal="center" wrapText="1"/>
      <protection locked="0"/>
    </xf>
    <xf numFmtId="10" fontId="8" fillId="5" borderId="10" xfId="0" applyNumberFormat="1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166" fontId="0" fillId="3" borderId="8" xfId="0" applyNumberFormat="1" applyFill="1" applyBorder="1" applyAlignment="1">
      <alignment horizontal="right"/>
    </xf>
    <xf numFmtId="167" fontId="0" fillId="3" borderId="9" xfId="0" applyNumberFormat="1" applyFill="1" applyBorder="1" applyAlignment="1">
      <alignment horizontal="right"/>
    </xf>
    <xf numFmtId="0" fontId="3" fillId="7" borderId="0" xfId="0" applyFont="1" applyFill="1" applyAlignment="1">
      <alignment horizontal="right"/>
    </xf>
    <xf numFmtId="167" fontId="0" fillId="3" borderId="8" xfId="0" applyNumberFormat="1" applyFill="1" applyBorder="1" applyAlignment="1">
      <alignment horizontal="right"/>
    </xf>
    <xf numFmtId="164" fontId="4" fillId="8" borderId="0" xfId="0" applyNumberFormat="1" applyFont="1" applyFill="1" applyAlignment="1">
      <alignment horizontal="right" vertical="top"/>
    </xf>
    <xf numFmtId="166" fontId="0" fillId="3" borderId="9" xfId="0" applyNumberFormat="1" applyFill="1" applyBorder="1" applyAlignment="1">
      <alignment horizontal="right"/>
    </xf>
    <xf numFmtId="166" fontId="0" fillId="9" borderId="9" xfId="0" applyNumberFormat="1" applyFill="1" applyBorder="1" applyAlignment="1">
      <alignment horizontal="right"/>
    </xf>
    <xf numFmtId="169" fontId="0" fillId="3" borderId="9" xfId="0" applyNumberFormat="1" applyFill="1" applyBorder="1" applyAlignment="1">
      <alignment horizontal="right"/>
    </xf>
    <xf numFmtId="169" fontId="0" fillId="3" borderId="0" xfId="0" applyNumberFormat="1" applyFill="1" applyAlignment="1">
      <alignment horizontal="right"/>
    </xf>
    <xf numFmtId="170" fontId="0" fillId="0" borderId="0" xfId="0" applyNumberFormat="1"/>
    <xf numFmtId="164" fontId="0" fillId="0" borderId="3" xfId="0" applyNumberFormat="1" applyBorder="1" applyAlignment="1" applyProtection="1">
      <alignment horizontal="center" wrapText="1"/>
    </xf>
    <xf numFmtId="164" fontId="0" fillId="0" borderId="6" xfId="0" applyNumberFormat="1" applyBorder="1" applyAlignment="1" applyProtection="1">
      <alignment horizontal="center" wrapText="1"/>
    </xf>
    <xf numFmtId="164" fontId="0" fillId="9" borderId="11" xfId="0" applyNumberFormat="1" applyFill="1" applyBorder="1" applyAlignment="1" applyProtection="1">
      <alignment horizontal="right"/>
    </xf>
    <xf numFmtId="16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Relationship Id="rId14" Type="http://schemas.openxmlformats.org/officeDocument/2006/relationships/customXml" Target="../customXml/item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Working life expectancy and working years lost as share of remaing working life years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v>HWLE</c:v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0.71771035581259124</c:v>
              </c:pt>
              <c:pt idx="1">
                <c:v>0.71612566632812635</c:v>
              </c:pt>
              <c:pt idx="2">
                <c:v>0.7145274084183455</c:v>
              </c:pt>
              <c:pt idx="3">
                <c:v>0.71218935139339978</c:v>
              </c:pt>
              <c:pt idx="4">
                <c:v>0.7096073939297014</c:v>
              </c:pt>
              <c:pt idx="5">
                <c:v>0.70656938223058585</c:v>
              </c:pt>
              <c:pt idx="6">
                <c:v>0.70300387836336031</c:v>
              </c:pt>
              <c:pt idx="7">
                <c:v>0.69913124225043632</c:v>
              </c:pt>
              <c:pt idx="8">
                <c:v>0.69465562732015473</c:v>
              </c:pt>
              <c:pt idx="9">
                <c:v>0.68991378650605384</c:v>
              </c:pt>
              <c:pt idx="10">
                <c:v>0.68464912067654271</c:v>
              </c:pt>
              <c:pt idx="11">
                <c:v>0.67893959374889601</c:v>
              </c:pt>
              <c:pt idx="12">
                <c:v>0.67270467804388123</c:v>
              </c:pt>
              <c:pt idx="13">
                <c:v>0.6662482779385468</c:v>
              </c:pt>
              <c:pt idx="14">
                <c:v>0.65962934246603633</c:v>
              </c:pt>
              <c:pt idx="15">
                <c:v>0.65222647109768894</c:v>
              </c:pt>
              <c:pt idx="16">
                <c:v>0.64432794688991424</c:v>
              </c:pt>
              <c:pt idx="17">
                <c:v>0.63623914496933531</c:v>
              </c:pt>
              <c:pt idx="18">
                <c:v>0.62729286002330753</c:v>
              </c:pt>
              <c:pt idx="19">
                <c:v>0.61720017949946127</c:v>
              </c:pt>
              <c:pt idx="20">
                <c:v>0.6061970062212042</c:v>
              </c:pt>
              <c:pt idx="21">
                <c:v>0.59428888989334561</c:v>
              </c:pt>
              <c:pt idx="22">
                <c:v>0.58140083113645324</c:v>
              </c:pt>
              <c:pt idx="23">
                <c:v>0.56662304065907998</c:v>
              </c:pt>
              <c:pt idx="24">
                <c:v>0.55087005549111245</c:v>
              </c:pt>
              <c:pt idx="25">
                <c:v>0.5328134380591113</c:v>
              </c:pt>
              <c:pt idx="26">
                <c:v>0.51262322114299841</c:v>
              </c:pt>
              <c:pt idx="27">
                <c:v>0.48916934307907867</c:v>
              </c:pt>
              <c:pt idx="28">
                <c:v>0.46267471220837159</c:v>
              </c:pt>
              <c:pt idx="29">
                <c:v>0.42915842407686444</c:v>
              </c:pt>
              <c:pt idx="30">
                <c:v>0.39037394277857146</c:v>
              </c:pt>
              <c:pt idx="31">
                <c:v>0.34354841479651294</c:v>
              </c:pt>
              <c:pt idx="32">
                <c:v>0.29354296314938244</c:v>
              </c:pt>
              <c:pt idx="33">
                <c:v>0.22073423813682674</c:v>
              </c:pt>
              <c:pt idx="34">
                <c:v>0.14694000000000002</c:v>
              </c:pt>
            </c:numLit>
          </c:val>
          <c:extLst>
            <c:ext xmlns:c16="http://schemas.microsoft.com/office/drawing/2014/chart" uri="{C3380CC4-5D6E-409C-BE32-E72D297353CC}">
              <c16:uniqueId val="{00000000-6705-4970-8C46-93E76D0DE9E6}"/>
            </c:ext>
          </c:extLst>
        </c:ser>
        <c:ser>
          <c:idx val="3"/>
          <c:order val="1"/>
          <c:tx>
            <c:v>Non-healthy WLE</c:v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2.0973124509122518E-2</c:v>
              </c:pt>
              <c:pt idx="1">
                <c:v>2.0960112973611122E-2</c:v>
              </c:pt>
              <c:pt idx="2">
                <c:v>2.1008811013316312E-2</c:v>
              </c:pt>
              <c:pt idx="3">
                <c:v>2.1008772479648372E-2</c:v>
              </c:pt>
              <c:pt idx="4">
                <c:v>2.1046883139200636E-2</c:v>
              </c:pt>
              <c:pt idx="5">
                <c:v>2.1286847916782169E-2</c:v>
              </c:pt>
              <c:pt idx="6">
                <c:v>2.131859849477586E-2</c:v>
              </c:pt>
              <c:pt idx="7">
                <c:v>2.133116261748242E-2</c:v>
              </c:pt>
              <c:pt idx="8">
                <c:v>2.1329667622847461E-2</c:v>
              </c:pt>
              <c:pt idx="9">
                <c:v>2.1390424421227378E-2</c:v>
              </c:pt>
              <c:pt idx="10">
                <c:v>2.1478625890532066E-2</c:v>
              </c:pt>
              <c:pt idx="11">
                <c:v>2.1533632006228712E-2</c:v>
              </c:pt>
              <c:pt idx="12">
                <c:v>2.1589938141240442E-2</c:v>
              </c:pt>
              <c:pt idx="13">
                <c:v>2.1716860657535423E-2</c:v>
              </c:pt>
              <c:pt idx="14">
                <c:v>2.1648699540654466E-2</c:v>
              </c:pt>
              <c:pt idx="15">
                <c:v>2.1822730302560454E-2</c:v>
              </c:pt>
              <c:pt idx="16">
                <c:v>2.1800387101078594E-2</c:v>
              </c:pt>
              <c:pt idx="17">
                <c:v>2.1662655905302402E-2</c:v>
              </c:pt>
              <c:pt idx="18">
                <c:v>2.1793894424110886E-2</c:v>
              </c:pt>
              <c:pt idx="19">
                <c:v>2.1630834926364351E-2</c:v>
              </c:pt>
              <c:pt idx="20">
                <c:v>2.1334634559213195E-2</c:v>
              </c:pt>
              <c:pt idx="21">
                <c:v>2.1016919894675187E-2</c:v>
              </c:pt>
              <c:pt idx="22">
                <c:v>2.071351186059036E-2</c:v>
              </c:pt>
              <c:pt idx="23">
                <c:v>2.0359611487571327E-2</c:v>
              </c:pt>
              <c:pt idx="24">
                <c:v>2.09148061211188E-2</c:v>
              </c:pt>
              <c:pt idx="25">
                <c:v>2.0135785324081064E-2</c:v>
              </c:pt>
              <c:pt idx="26">
                <c:v>1.8994587092057254E-2</c:v>
              </c:pt>
              <c:pt idx="27">
                <c:v>1.7820006961756098E-2</c:v>
              </c:pt>
              <c:pt idx="28">
                <c:v>1.6010913107152316E-2</c:v>
              </c:pt>
              <c:pt idx="29">
                <c:v>1.3898864267776622E-2</c:v>
              </c:pt>
              <c:pt idx="30">
                <c:v>1.1809352478598991E-2</c:v>
              </c:pt>
              <c:pt idx="31">
                <c:v>8.1042075451104433E-3</c:v>
              </c:pt>
              <c:pt idx="32">
                <c:v>6.8586572773876231E-3</c:v>
              </c:pt>
              <c:pt idx="33">
                <c:v>5.0434231926249377E-3</c:v>
              </c:pt>
              <c:pt idx="34">
                <c:v>2E-3</c:v>
              </c:pt>
            </c:numLit>
          </c:val>
          <c:extLst>
            <c:ext xmlns:c16="http://schemas.microsoft.com/office/drawing/2014/chart" uri="{C3380CC4-5D6E-409C-BE32-E72D297353CC}">
              <c16:uniqueId val="{00000001-6705-4970-8C46-93E76D0DE9E6}"/>
            </c:ext>
          </c:extLst>
        </c:ser>
        <c:ser>
          <c:idx val="4"/>
          <c:order val="2"/>
          <c:tx>
            <c:v>Unemployment</c:v>
          </c:tx>
          <c:spPr>
            <a:solidFill>
              <a:srgbClr val="7030A0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0.11587347870168423</c:v>
              </c:pt>
              <c:pt idx="1">
                <c:v>0.11523562016723596</c:v>
              </c:pt>
              <c:pt idx="2">
                <c:v>0.11461910456833779</c:v>
              </c:pt>
              <c:pt idx="3">
                <c:v>0.1141157664102319</c:v>
              </c:pt>
              <c:pt idx="4">
                <c:v>0.1136691824328227</c:v>
              </c:pt>
              <c:pt idx="5">
                <c:v>0.11374283637489874</c:v>
              </c:pt>
              <c:pt idx="6">
                <c:v>0.11359865745723709</c:v>
              </c:pt>
              <c:pt idx="7">
                <c:v>0.11359675232765946</c:v>
              </c:pt>
              <c:pt idx="8">
                <c:v>0.11372211678174005</c:v>
              </c:pt>
              <c:pt idx="9">
                <c:v>0.11392370222589274</c:v>
              </c:pt>
              <c:pt idx="10">
                <c:v>0.11420504612492113</c:v>
              </c:pt>
              <c:pt idx="11">
                <c:v>0.11450704227354079</c:v>
              </c:pt>
              <c:pt idx="12">
                <c:v>0.11495423088961462</c:v>
              </c:pt>
              <c:pt idx="13">
                <c:v>0.11520638774780707</c:v>
              </c:pt>
              <c:pt idx="14">
                <c:v>0.11572394209349272</c:v>
              </c:pt>
              <c:pt idx="15">
                <c:v>0.11593004256665113</c:v>
              </c:pt>
              <c:pt idx="16">
                <c:v>0.11638593937546567</c:v>
              </c:pt>
              <c:pt idx="17">
                <c:v>0.1164997272865705</c:v>
              </c:pt>
              <c:pt idx="18">
                <c:v>0.11640783499148383</c:v>
              </c:pt>
              <c:pt idx="19">
                <c:v>0.11637711362448203</c:v>
              </c:pt>
              <c:pt idx="20">
                <c:v>0.11677793747343856</c:v>
              </c:pt>
              <c:pt idx="21">
                <c:v>0.11713745847876966</c:v>
              </c:pt>
              <c:pt idx="22">
                <c:v>0.11700447197689412</c:v>
              </c:pt>
              <c:pt idx="23">
                <c:v>0.11687755348444942</c:v>
              </c:pt>
              <c:pt idx="24">
                <c:v>0.11677156412049312</c:v>
              </c:pt>
              <c:pt idx="25">
                <c:v>0.11678729610608263</c:v>
              </c:pt>
              <c:pt idx="26">
                <c:v>0.11599309467214891</c:v>
              </c:pt>
              <c:pt idx="27">
                <c:v>0.11479502498909827</c:v>
              </c:pt>
              <c:pt idx="28">
                <c:v>0.11243774558204479</c:v>
              </c:pt>
              <c:pt idx="29">
                <c:v>0.11074931117119717</c:v>
              </c:pt>
              <c:pt idx="30">
                <c:v>0.10731839773990598</c:v>
              </c:pt>
              <c:pt idx="31">
                <c:v>9.9846620769723435E-2</c:v>
              </c:pt>
              <c:pt idx="32">
                <c:v>7.4263697073937637E-2</c:v>
              </c:pt>
              <c:pt idx="33">
                <c:v>3.01333993205921E-2</c:v>
              </c:pt>
              <c:pt idx="34">
                <c:v>-2.5270000000000002E-13</c:v>
              </c:pt>
            </c:numLit>
          </c:val>
          <c:extLst>
            <c:ext xmlns:c16="http://schemas.microsoft.com/office/drawing/2014/chart" uri="{C3380CC4-5D6E-409C-BE32-E72D297353CC}">
              <c16:uniqueId val="{00000002-6705-4970-8C46-93E76D0DE9E6}"/>
            </c:ext>
          </c:extLst>
        </c:ser>
        <c:ser>
          <c:idx val="1"/>
          <c:order val="3"/>
          <c:tx>
            <c:v>Disability pension</c:v>
          </c:tx>
          <c:spPr>
            <a:solidFill>
              <a:srgbClr val="C00000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6.1579338199946092E-2</c:v>
              </c:pt>
              <c:pt idx="1">
                <c:v>6.2951566707335899E-2</c:v>
              </c:pt>
              <c:pt idx="2">
                <c:v>6.4378207420778197E-2</c:v>
              </c:pt>
              <c:pt idx="3">
                <c:v>6.5852427026431862E-2</c:v>
              </c:pt>
              <c:pt idx="4">
                <c:v>6.7366529943859915E-2</c:v>
              </c:pt>
              <c:pt idx="5">
                <c:v>6.8993645497011091E-2</c:v>
              </c:pt>
              <c:pt idx="6">
                <c:v>7.0698290381786849E-2</c:v>
              </c:pt>
              <c:pt idx="7">
                <c:v>7.2520144154195137E-2</c:v>
              </c:pt>
              <c:pt idx="8">
                <c:v>7.440595617160263E-2</c:v>
              </c:pt>
              <c:pt idx="9">
                <c:v>7.632484987462522E-2</c:v>
              </c:pt>
              <c:pt idx="10">
                <c:v>7.837407742573109E-2</c:v>
              </c:pt>
              <c:pt idx="11">
                <c:v>8.0550866747100755E-2</c:v>
              </c:pt>
              <c:pt idx="12">
                <c:v>8.2877616997125883E-2</c:v>
              </c:pt>
              <c:pt idx="13">
                <c:v>8.5338815863483339E-2</c:v>
              </c:pt>
              <c:pt idx="14">
                <c:v>8.7789429231173735E-2</c:v>
              </c:pt>
              <c:pt idx="15">
                <c:v>9.0342497359355955E-2</c:v>
              </c:pt>
              <c:pt idx="16">
                <c:v>9.3062640142968112E-2</c:v>
              </c:pt>
              <c:pt idx="17">
                <c:v>9.7026392365473196E-2</c:v>
              </c:pt>
              <c:pt idx="18">
                <c:v>0.10101969709747757</c:v>
              </c:pt>
              <c:pt idx="19">
                <c:v>0.10506020740811535</c:v>
              </c:pt>
              <c:pt idx="20">
                <c:v>0.10880334475851908</c:v>
              </c:pt>
              <c:pt idx="21">
                <c:v>0.11263367849628403</c:v>
              </c:pt>
              <c:pt idx="22">
                <c:v>0.11671745626928989</c:v>
              </c:pt>
              <c:pt idx="23">
                <c:v>0.12128811959278506</c:v>
              </c:pt>
              <c:pt idx="24">
                <c:v>0.12620098379351347</c:v>
              </c:pt>
              <c:pt idx="25">
                <c:v>0.13194939467160638</c:v>
              </c:pt>
              <c:pt idx="26">
                <c:v>0.13809880286158657</c:v>
              </c:pt>
              <c:pt idx="27">
                <c:v>0.1441751248473756</c:v>
              </c:pt>
              <c:pt idx="28">
                <c:v>0.14891700819893741</c:v>
              </c:pt>
              <c:pt idx="29">
                <c:v>0.1528850369049051</c:v>
              </c:pt>
              <c:pt idx="30">
                <c:v>0.1572926619460312</c:v>
              </c:pt>
              <c:pt idx="31">
                <c:v>0.15637733299085504</c:v>
              </c:pt>
              <c:pt idx="32">
                <c:v>0.14756602118488418</c:v>
              </c:pt>
              <c:pt idx="33">
                <c:v>0.12009734109655508</c:v>
              </c:pt>
              <c:pt idx="34">
                <c:v>8.3120000000000013E-2</c:v>
              </c:pt>
            </c:numLit>
          </c:val>
          <c:extLst>
            <c:ext xmlns:c16="http://schemas.microsoft.com/office/drawing/2014/chart" uri="{C3380CC4-5D6E-409C-BE32-E72D297353CC}">
              <c16:uniqueId val="{00000003-6705-4970-8C46-93E76D0DE9E6}"/>
            </c:ext>
          </c:extLst>
        </c:ser>
        <c:ser>
          <c:idx val="6"/>
          <c:order val="4"/>
          <c:tx>
            <c:v>Old age pension</c:v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3.257648540536999E-2</c:v>
              </c:pt>
              <c:pt idx="1">
                <c:v>3.3569444958557515E-2</c:v>
              </c:pt>
              <c:pt idx="2">
                <c:v>3.4624055939371838E-2</c:v>
              </c:pt>
              <c:pt idx="3">
                <c:v>3.5745857012449631E-2</c:v>
              </c:pt>
              <c:pt idx="4">
                <c:v>3.6942143550236305E-2</c:v>
              </c:pt>
              <c:pt idx="5">
                <c:v>3.8220068099710409E-2</c:v>
              </c:pt>
              <c:pt idx="6">
                <c:v>3.9588407845635616E-2</c:v>
              </c:pt>
              <c:pt idx="7">
                <c:v>4.105738547431418E-2</c:v>
              </c:pt>
              <c:pt idx="8">
                <c:v>4.2637836241862369E-2</c:v>
              </c:pt>
              <c:pt idx="9">
                <c:v>4.4342510593645065E-2</c:v>
              </c:pt>
              <c:pt idx="10">
                <c:v>4.6186987835024097E-2</c:v>
              </c:pt>
              <c:pt idx="11">
                <c:v>4.8189600910709895E-2</c:v>
              </c:pt>
              <c:pt idx="12">
                <c:v>5.0369601036197656E-2</c:v>
              </c:pt>
              <c:pt idx="13">
                <c:v>5.2755117481487507E-2</c:v>
              </c:pt>
              <c:pt idx="14">
                <c:v>5.5371837557106264E-2</c:v>
              </c:pt>
              <c:pt idx="15">
                <c:v>5.8258111976489571E-2</c:v>
              </c:pt>
              <c:pt idx="16">
                <c:v>6.1445429446381351E-2</c:v>
              </c:pt>
              <c:pt idx="17">
                <c:v>6.49775608170826E-2</c:v>
              </c:pt>
              <c:pt idx="18">
                <c:v>6.8933574376754111E-2</c:v>
              </c:pt>
              <c:pt idx="19">
                <c:v>7.3394656187968088E-2</c:v>
              </c:pt>
              <c:pt idx="20">
                <c:v>7.8441083649987545E-2</c:v>
              </c:pt>
              <c:pt idx="21">
                <c:v>8.4225677767532647E-2</c:v>
              </c:pt>
              <c:pt idx="22">
                <c:v>9.094368231137466E-2</c:v>
              </c:pt>
              <c:pt idx="23">
                <c:v>9.8512199755786165E-2</c:v>
              </c:pt>
              <c:pt idx="24">
                <c:v>0.10722236273156829</c:v>
              </c:pt>
              <c:pt idx="25">
                <c:v>0.1174030724671949</c:v>
              </c:pt>
              <c:pt idx="26">
                <c:v>0.12969316448405599</c:v>
              </c:pt>
              <c:pt idx="27">
                <c:v>0.14487635376959559</c:v>
              </c:pt>
              <c:pt idx="28">
                <c:v>0.16434055519641377</c:v>
              </c:pt>
              <c:pt idx="29">
                <c:v>0.19006662835822022</c:v>
              </c:pt>
              <c:pt idx="30">
                <c:v>0.22574185497758029</c:v>
              </c:pt>
              <c:pt idx="31">
                <c:v>0.2780674854950948</c:v>
              </c:pt>
              <c:pt idx="32">
                <c:v>0.3595042716468469</c:v>
              </c:pt>
              <c:pt idx="33">
                <c:v>0.49321571528384278</c:v>
              </c:pt>
              <c:pt idx="34">
                <c:v>0.63387000000000004</c:v>
              </c:pt>
            </c:numLit>
          </c:val>
          <c:extLst>
            <c:ext xmlns:c16="http://schemas.microsoft.com/office/drawing/2014/chart" uri="{C3380CC4-5D6E-409C-BE32-E72D297353CC}">
              <c16:uniqueId val="{00000004-6705-4970-8C46-93E76D0DE9E6}"/>
            </c:ext>
          </c:extLst>
        </c:ser>
        <c:ser>
          <c:idx val="5"/>
          <c:order val="5"/>
          <c:tx>
            <c:v>Other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5.1288320413461472E-2</c:v>
              </c:pt>
              <c:pt idx="1">
                <c:v>5.1158725528991526E-2</c:v>
              </c:pt>
              <c:pt idx="2">
                <c:v>5.0843585012913646E-2</c:v>
              </c:pt>
              <c:pt idx="3">
                <c:v>5.1089036046141699E-2</c:v>
              </c:pt>
              <c:pt idx="4">
                <c:v>5.1369117879198983E-2</c:v>
              </c:pt>
              <c:pt idx="5">
                <c:v>5.118816810110919E-2</c:v>
              </c:pt>
              <c:pt idx="6">
                <c:v>5.1793507641142808E-2</c:v>
              </c:pt>
              <c:pt idx="7">
                <c:v>5.2365074151628596E-2</c:v>
              </c:pt>
              <c:pt idx="8">
                <c:v>5.3250624623983694E-2</c:v>
              </c:pt>
              <c:pt idx="9">
                <c:v>5.4106628255244829E-2</c:v>
              </c:pt>
              <c:pt idx="10">
                <c:v>5.5107707073273927E-2</c:v>
              </c:pt>
              <c:pt idx="11">
                <c:v>5.6280897197223179E-2</c:v>
              </c:pt>
              <c:pt idx="12">
                <c:v>5.7506094460958675E-2</c:v>
              </c:pt>
              <c:pt idx="13">
                <c:v>5.8737275760277666E-2</c:v>
              </c:pt>
              <c:pt idx="14">
                <c:v>5.9839620345341474E-2</c:v>
              </c:pt>
              <c:pt idx="15">
                <c:v>6.1422646341882429E-2</c:v>
              </c:pt>
              <c:pt idx="16">
                <c:v>6.2980842431167972E-2</c:v>
              </c:pt>
              <c:pt idx="17">
                <c:v>6.359730961569765E-2</c:v>
              </c:pt>
              <c:pt idx="18">
                <c:v>6.4555713497636877E-2</c:v>
              </c:pt>
              <c:pt idx="19">
                <c:v>6.6340815333043562E-2</c:v>
              </c:pt>
              <c:pt idx="20">
                <c:v>6.8448676823706284E-2</c:v>
              </c:pt>
              <c:pt idx="21">
                <c:v>7.0700258373006059E-2</c:v>
              </c:pt>
              <c:pt idx="22">
                <c:v>7.3223159952133604E-2</c:v>
              </c:pt>
              <c:pt idx="23">
                <c:v>7.6341992139052794E-2</c:v>
              </c:pt>
              <c:pt idx="24">
                <c:v>7.802298254512792E-2</c:v>
              </c:pt>
              <c:pt idx="25">
                <c:v>8.0913016141095029E-2</c:v>
              </c:pt>
              <c:pt idx="26">
                <c:v>8.4599363282388096E-2</c:v>
              </c:pt>
              <c:pt idx="27">
                <c:v>8.9164080473780036E-2</c:v>
              </c:pt>
              <c:pt idx="28">
                <c:v>9.562046571413356E-2</c:v>
              </c:pt>
              <c:pt idx="29">
                <c:v>0.10324509288331063</c:v>
              </c:pt>
              <c:pt idx="30">
                <c:v>0.1074678375244275</c:v>
              </c:pt>
              <c:pt idx="31">
                <c:v>0.11405846277514284</c:v>
              </c:pt>
              <c:pt idx="32">
                <c:v>0.11826777176252744</c:v>
              </c:pt>
              <c:pt idx="33">
                <c:v>0.13077591072295003</c:v>
              </c:pt>
              <c:pt idx="34">
                <c:v>0.13406000000000001</c:v>
              </c:pt>
            </c:numLit>
          </c:val>
          <c:extLst>
            <c:ext xmlns:c16="http://schemas.microsoft.com/office/drawing/2014/chart" uri="{C3380CC4-5D6E-409C-BE32-E72D297353CC}">
              <c16:uniqueId val="{00000005-6705-4970-8C46-93E76D0DE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438616"/>
        <c:axId val="692431400"/>
      </c:areaChart>
      <c:catAx>
        <c:axId val="692438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1400"/>
        <c:crosses val="autoZero"/>
        <c:auto val="1"/>
        <c:lblAlgn val="ctr"/>
        <c:lblOffset val="100"/>
        <c:tickMarkSkip val="5"/>
        <c:noMultiLvlLbl val="0"/>
      </c:catAx>
      <c:valAx>
        <c:axId val="692431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(%) of remaining working life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8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Working life expectancy and working years lost as share of remaing working life years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243724892251058"/>
          <c:y val="0.16448517530761952"/>
          <c:w val="0.78367950347045789"/>
          <c:h val="0.60909532012381196"/>
        </c:manualLayout>
      </c:layout>
      <c:areaChart>
        <c:grouping val="stacked"/>
        <c:varyColors val="0"/>
        <c:ser>
          <c:idx val="2"/>
          <c:order val="0"/>
          <c:tx>
            <c:v>HWLE</c:v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0.71771035581259124</c:v>
              </c:pt>
              <c:pt idx="1">
                <c:v>0.71612566632812635</c:v>
              </c:pt>
              <c:pt idx="2">
                <c:v>0.7145274084183455</c:v>
              </c:pt>
              <c:pt idx="3">
                <c:v>0.71218935139339978</c:v>
              </c:pt>
              <c:pt idx="4">
                <c:v>0.7096073939297014</c:v>
              </c:pt>
              <c:pt idx="5">
                <c:v>0.70656938223058585</c:v>
              </c:pt>
              <c:pt idx="6">
                <c:v>0.70300387836336031</c:v>
              </c:pt>
              <c:pt idx="7">
                <c:v>0.69913124225043632</c:v>
              </c:pt>
              <c:pt idx="8">
                <c:v>0.69465562732015473</c:v>
              </c:pt>
              <c:pt idx="9">
                <c:v>0.68991378650605384</c:v>
              </c:pt>
              <c:pt idx="10">
                <c:v>0.68464912067654271</c:v>
              </c:pt>
              <c:pt idx="11">
                <c:v>0.67893959374889601</c:v>
              </c:pt>
              <c:pt idx="12">
                <c:v>0.67270467804388123</c:v>
              </c:pt>
              <c:pt idx="13">
                <c:v>0.6662482779385468</c:v>
              </c:pt>
              <c:pt idx="14">
                <c:v>0.65962934246603633</c:v>
              </c:pt>
              <c:pt idx="15">
                <c:v>0.65222647109768894</c:v>
              </c:pt>
              <c:pt idx="16">
                <c:v>0.64432794688991424</c:v>
              </c:pt>
              <c:pt idx="17">
                <c:v>0.63623914496933531</c:v>
              </c:pt>
              <c:pt idx="18">
                <c:v>0.62729286002330753</c:v>
              </c:pt>
              <c:pt idx="19">
                <c:v>0.61720017949946127</c:v>
              </c:pt>
              <c:pt idx="20">
                <c:v>0.6061970062212042</c:v>
              </c:pt>
              <c:pt idx="21">
                <c:v>0.59428888989334561</c:v>
              </c:pt>
              <c:pt idx="22">
                <c:v>0.58140083113645324</c:v>
              </c:pt>
              <c:pt idx="23">
                <c:v>0.56662304065907998</c:v>
              </c:pt>
              <c:pt idx="24">
                <c:v>0.55087005549111245</c:v>
              </c:pt>
              <c:pt idx="25">
                <c:v>0.5328134380591113</c:v>
              </c:pt>
              <c:pt idx="26">
                <c:v>0.51262322114299841</c:v>
              </c:pt>
              <c:pt idx="27">
                <c:v>0.48916934307907867</c:v>
              </c:pt>
              <c:pt idx="28">
                <c:v>0.46267471220837159</c:v>
              </c:pt>
              <c:pt idx="29">
                <c:v>0.42915842407686444</c:v>
              </c:pt>
              <c:pt idx="30">
                <c:v>0.39037394277857146</c:v>
              </c:pt>
              <c:pt idx="31">
                <c:v>0.34354841479651294</c:v>
              </c:pt>
              <c:pt idx="32">
                <c:v>0.29354296314938244</c:v>
              </c:pt>
              <c:pt idx="33">
                <c:v>0.22073423813682674</c:v>
              </c:pt>
              <c:pt idx="34">
                <c:v>0.14694000000000002</c:v>
              </c:pt>
            </c:numLit>
          </c:val>
          <c:extLst>
            <c:ext xmlns:c16="http://schemas.microsoft.com/office/drawing/2014/chart" uri="{C3380CC4-5D6E-409C-BE32-E72D297353CC}">
              <c16:uniqueId val="{00000000-2880-4A9B-AC31-13B1D718E712}"/>
            </c:ext>
          </c:extLst>
        </c:ser>
        <c:ser>
          <c:idx val="3"/>
          <c:order val="1"/>
          <c:tx>
            <c:v>Non-healthy WLE</c:v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2.0973124509122518E-2</c:v>
              </c:pt>
              <c:pt idx="1">
                <c:v>2.0960112973611122E-2</c:v>
              </c:pt>
              <c:pt idx="2">
                <c:v>2.1008811013316312E-2</c:v>
              </c:pt>
              <c:pt idx="3">
                <c:v>2.1008772479648372E-2</c:v>
              </c:pt>
              <c:pt idx="4">
                <c:v>2.1046883139200636E-2</c:v>
              </c:pt>
              <c:pt idx="5">
                <c:v>2.1286847916782169E-2</c:v>
              </c:pt>
              <c:pt idx="6">
                <c:v>2.131859849477586E-2</c:v>
              </c:pt>
              <c:pt idx="7">
                <c:v>2.133116261748242E-2</c:v>
              </c:pt>
              <c:pt idx="8">
                <c:v>2.1329667622847461E-2</c:v>
              </c:pt>
              <c:pt idx="9">
                <c:v>2.1390424421227378E-2</c:v>
              </c:pt>
              <c:pt idx="10">
                <c:v>2.1478625890532066E-2</c:v>
              </c:pt>
              <c:pt idx="11">
                <c:v>2.1533632006228712E-2</c:v>
              </c:pt>
              <c:pt idx="12">
                <c:v>2.1589938141240442E-2</c:v>
              </c:pt>
              <c:pt idx="13">
                <c:v>2.1716860657535423E-2</c:v>
              </c:pt>
              <c:pt idx="14">
                <c:v>2.1648699540654466E-2</c:v>
              </c:pt>
              <c:pt idx="15">
                <c:v>2.1822730302560454E-2</c:v>
              </c:pt>
              <c:pt idx="16">
                <c:v>2.1800387101078594E-2</c:v>
              </c:pt>
              <c:pt idx="17">
                <c:v>2.1662655905302402E-2</c:v>
              </c:pt>
              <c:pt idx="18">
                <c:v>2.1793894424110886E-2</c:v>
              </c:pt>
              <c:pt idx="19">
                <c:v>2.1630834926364351E-2</c:v>
              </c:pt>
              <c:pt idx="20">
                <c:v>2.1334634559213195E-2</c:v>
              </c:pt>
              <c:pt idx="21">
                <c:v>2.1016919894675187E-2</c:v>
              </c:pt>
              <c:pt idx="22">
                <c:v>2.071351186059036E-2</c:v>
              </c:pt>
              <c:pt idx="23">
                <c:v>2.0359611487571327E-2</c:v>
              </c:pt>
              <c:pt idx="24">
                <c:v>2.09148061211188E-2</c:v>
              </c:pt>
              <c:pt idx="25">
                <c:v>2.0135785324081064E-2</c:v>
              </c:pt>
              <c:pt idx="26">
                <c:v>1.8994587092057254E-2</c:v>
              </c:pt>
              <c:pt idx="27">
                <c:v>1.7820006961756098E-2</c:v>
              </c:pt>
              <c:pt idx="28">
                <c:v>1.6010913107152316E-2</c:v>
              </c:pt>
              <c:pt idx="29">
                <c:v>1.3898864267776622E-2</c:v>
              </c:pt>
              <c:pt idx="30">
                <c:v>1.1809352478598991E-2</c:v>
              </c:pt>
              <c:pt idx="31">
                <c:v>8.1042075451104433E-3</c:v>
              </c:pt>
              <c:pt idx="32">
                <c:v>6.8586572773876231E-3</c:v>
              </c:pt>
              <c:pt idx="33">
                <c:v>5.0434231926249377E-3</c:v>
              </c:pt>
              <c:pt idx="34">
                <c:v>2E-3</c:v>
              </c:pt>
            </c:numLit>
          </c:val>
          <c:extLst>
            <c:ext xmlns:c16="http://schemas.microsoft.com/office/drawing/2014/chart" uri="{C3380CC4-5D6E-409C-BE32-E72D297353CC}">
              <c16:uniqueId val="{00000001-2880-4A9B-AC31-13B1D718E712}"/>
            </c:ext>
          </c:extLst>
        </c:ser>
        <c:ser>
          <c:idx val="4"/>
          <c:order val="2"/>
          <c:tx>
            <c:v>Unemployment</c:v>
          </c:tx>
          <c:spPr>
            <a:solidFill>
              <a:srgbClr val="7030A0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0.11587347870168423</c:v>
              </c:pt>
              <c:pt idx="1">
                <c:v>0.11523562016723596</c:v>
              </c:pt>
              <c:pt idx="2">
                <c:v>0.11461910456833779</c:v>
              </c:pt>
              <c:pt idx="3">
                <c:v>0.1141157664102319</c:v>
              </c:pt>
              <c:pt idx="4">
                <c:v>0.1136691824328227</c:v>
              </c:pt>
              <c:pt idx="5">
                <c:v>0.11374283637489874</c:v>
              </c:pt>
              <c:pt idx="6">
                <c:v>0.11359865745723709</c:v>
              </c:pt>
              <c:pt idx="7">
                <c:v>0.11359675232765946</c:v>
              </c:pt>
              <c:pt idx="8">
                <c:v>0.11372211678174005</c:v>
              </c:pt>
              <c:pt idx="9">
                <c:v>0.11392370222589274</c:v>
              </c:pt>
              <c:pt idx="10">
                <c:v>0.11420504612492113</c:v>
              </c:pt>
              <c:pt idx="11">
                <c:v>0.11450704227354079</c:v>
              </c:pt>
              <c:pt idx="12">
                <c:v>0.11495423088961462</c:v>
              </c:pt>
              <c:pt idx="13">
                <c:v>0.11520638774780707</c:v>
              </c:pt>
              <c:pt idx="14">
                <c:v>0.11572394209349272</c:v>
              </c:pt>
              <c:pt idx="15">
                <c:v>0.11593004256665113</c:v>
              </c:pt>
              <c:pt idx="16">
                <c:v>0.11638593937546567</c:v>
              </c:pt>
              <c:pt idx="17">
                <c:v>0.1164997272865705</c:v>
              </c:pt>
              <c:pt idx="18">
                <c:v>0.11640783499148383</c:v>
              </c:pt>
              <c:pt idx="19">
                <c:v>0.11637711362448203</c:v>
              </c:pt>
              <c:pt idx="20">
                <c:v>0.11677793747343856</c:v>
              </c:pt>
              <c:pt idx="21">
                <c:v>0.11713745847876966</c:v>
              </c:pt>
              <c:pt idx="22">
                <c:v>0.11700447197689412</c:v>
              </c:pt>
              <c:pt idx="23">
                <c:v>0.11687755348444942</c:v>
              </c:pt>
              <c:pt idx="24">
                <c:v>0.11677156412049312</c:v>
              </c:pt>
              <c:pt idx="25">
                <c:v>0.11678729610608263</c:v>
              </c:pt>
              <c:pt idx="26">
                <c:v>0.11599309467214891</c:v>
              </c:pt>
              <c:pt idx="27">
                <c:v>0.11479502498909827</c:v>
              </c:pt>
              <c:pt idx="28">
                <c:v>0.11243774558204479</c:v>
              </c:pt>
              <c:pt idx="29">
                <c:v>0.11074931117119717</c:v>
              </c:pt>
              <c:pt idx="30">
                <c:v>0.10731839773990598</c:v>
              </c:pt>
              <c:pt idx="31">
                <c:v>9.9846620769723435E-2</c:v>
              </c:pt>
              <c:pt idx="32">
                <c:v>7.4263697073937637E-2</c:v>
              </c:pt>
              <c:pt idx="33">
                <c:v>3.01333993205921E-2</c:v>
              </c:pt>
              <c:pt idx="34">
                <c:v>-2.5270000000000002E-13</c:v>
              </c:pt>
            </c:numLit>
          </c:val>
          <c:extLst>
            <c:ext xmlns:c16="http://schemas.microsoft.com/office/drawing/2014/chart" uri="{C3380CC4-5D6E-409C-BE32-E72D297353CC}">
              <c16:uniqueId val="{00000002-2880-4A9B-AC31-13B1D718E712}"/>
            </c:ext>
          </c:extLst>
        </c:ser>
        <c:ser>
          <c:idx val="1"/>
          <c:order val="3"/>
          <c:tx>
            <c:v>Disability pension</c:v>
          </c:tx>
          <c:spPr>
            <a:solidFill>
              <a:srgbClr val="C00000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6.1579338199946092E-2</c:v>
              </c:pt>
              <c:pt idx="1">
                <c:v>6.2951566707335899E-2</c:v>
              </c:pt>
              <c:pt idx="2">
                <c:v>6.4378207420778197E-2</c:v>
              </c:pt>
              <c:pt idx="3">
                <c:v>6.5852427026431862E-2</c:v>
              </c:pt>
              <c:pt idx="4">
                <c:v>6.7366529943859915E-2</c:v>
              </c:pt>
              <c:pt idx="5">
                <c:v>6.8993645497011091E-2</c:v>
              </c:pt>
              <c:pt idx="6">
                <c:v>7.0698290381786849E-2</c:v>
              </c:pt>
              <c:pt idx="7">
                <c:v>7.2520144154195137E-2</c:v>
              </c:pt>
              <c:pt idx="8">
                <c:v>7.440595617160263E-2</c:v>
              </c:pt>
              <c:pt idx="9">
                <c:v>7.632484987462522E-2</c:v>
              </c:pt>
              <c:pt idx="10">
                <c:v>7.837407742573109E-2</c:v>
              </c:pt>
              <c:pt idx="11">
                <c:v>8.0550866747100755E-2</c:v>
              </c:pt>
              <c:pt idx="12">
                <c:v>8.2877616997125883E-2</c:v>
              </c:pt>
              <c:pt idx="13">
                <c:v>8.5338815863483339E-2</c:v>
              </c:pt>
              <c:pt idx="14">
                <c:v>8.7789429231173735E-2</c:v>
              </c:pt>
              <c:pt idx="15">
                <c:v>9.0342497359355955E-2</c:v>
              </c:pt>
              <c:pt idx="16">
                <c:v>9.3062640142968112E-2</c:v>
              </c:pt>
              <c:pt idx="17">
                <c:v>9.7026392365473196E-2</c:v>
              </c:pt>
              <c:pt idx="18">
                <c:v>0.10101969709747757</c:v>
              </c:pt>
              <c:pt idx="19">
                <c:v>0.10506020740811535</c:v>
              </c:pt>
              <c:pt idx="20">
                <c:v>0.10880334475851908</c:v>
              </c:pt>
              <c:pt idx="21">
                <c:v>0.11263367849628403</c:v>
              </c:pt>
              <c:pt idx="22">
                <c:v>0.11671745626928989</c:v>
              </c:pt>
              <c:pt idx="23">
                <c:v>0.12128811959278506</c:v>
              </c:pt>
              <c:pt idx="24">
                <c:v>0.12620098379351347</c:v>
              </c:pt>
              <c:pt idx="25">
                <c:v>0.13194939467160638</c:v>
              </c:pt>
              <c:pt idx="26">
                <c:v>0.13809880286158657</c:v>
              </c:pt>
              <c:pt idx="27">
                <c:v>0.1441751248473756</c:v>
              </c:pt>
              <c:pt idx="28">
                <c:v>0.14891700819893741</c:v>
              </c:pt>
              <c:pt idx="29">
                <c:v>0.1528850369049051</c:v>
              </c:pt>
              <c:pt idx="30">
                <c:v>0.1572926619460312</c:v>
              </c:pt>
              <c:pt idx="31">
                <c:v>0.15637733299085504</c:v>
              </c:pt>
              <c:pt idx="32">
                <c:v>0.14756602118488418</c:v>
              </c:pt>
              <c:pt idx="33">
                <c:v>0.12009734109655508</c:v>
              </c:pt>
              <c:pt idx="34">
                <c:v>8.3120000000000013E-2</c:v>
              </c:pt>
            </c:numLit>
          </c:val>
          <c:extLst>
            <c:ext xmlns:c16="http://schemas.microsoft.com/office/drawing/2014/chart" uri="{C3380CC4-5D6E-409C-BE32-E72D297353CC}">
              <c16:uniqueId val="{00000003-2880-4A9B-AC31-13B1D718E712}"/>
            </c:ext>
          </c:extLst>
        </c:ser>
        <c:ser>
          <c:idx val="6"/>
          <c:order val="4"/>
          <c:tx>
            <c:v>Old age pension</c:v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3.257648540536999E-2</c:v>
              </c:pt>
              <c:pt idx="1">
                <c:v>3.3569444958557515E-2</c:v>
              </c:pt>
              <c:pt idx="2">
                <c:v>3.4624055939371838E-2</c:v>
              </c:pt>
              <c:pt idx="3">
                <c:v>3.5745857012449631E-2</c:v>
              </c:pt>
              <c:pt idx="4">
                <c:v>3.6942143550236305E-2</c:v>
              </c:pt>
              <c:pt idx="5">
                <c:v>3.8220068099710409E-2</c:v>
              </c:pt>
              <c:pt idx="6">
                <c:v>3.9588407845635616E-2</c:v>
              </c:pt>
              <c:pt idx="7">
                <c:v>4.105738547431418E-2</c:v>
              </c:pt>
              <c:pt idx="8">
                <c:v>4.2637836241862369E-2</c:v>
              </c:pt>
              <c:pt idx="9">
                <c:v>4.4342510593645065E-2</c:v>
              </c:pt>
              <c:pt idx="10">
                <c:v>4.6186987835024097E-2</c:v>
              </c:pt>
              <c:pt idx="11">
                <c:v>4.8189600910709895E-2</c:v>
              </c:pt>
              <c:pt idx="12">
                <c:v>5.0369601036197656E-2</c:v>
              </c:pt>
              <c:pt idx="13">
                <c:v>5.2755117481487507E-2</c:v>
              </c:pt>
              <c:pt idx="14">
                <c:v>5.5371837557106264E-2</c:v>
              </c:pt>
              <c:pt idx="15">
                <c:v>5.8258111976489571E-2</c:v>
              </c:pt>
              <c:pt idx="16">
                <c:v>6.1445429446381351E-2</c:v>
              </c:pt>
              <c:pt idx="17">
                <c:v>6.49775608170826E-2</c:v>
              </c:pt>
              <c:pt idx="18">
                <c:v>6.8933574376754111E-2</c:v>
              </c:pt>
              <c:pt idx="19">
                <c:v>7.3394656187968088E-2</c:v>
              </c:pt>
              <c:pt idx="20">
                <c:v>7.8441083649987545E-2</c:v>
              </c:pt>
              <c:pt idx="21">
                <c:v>8.4225677767532647E-2</c:v>
              </c:pt>
              <c:pt idx="22">
                <c:v>9.094368231137466E-2</c:v>
              </c:pt>
              <c:pt idx="23">
                <c:v>9.8512199755786165E-2</c:v>
              </c:pt>
              <c:pt idx="24">
                <c:v>0.10722236273156829</c:v>
              </c:pt>
              <c:pt idx="25">
                <c:v>0.1174030724671949</c:v>
              </c:pt>
              <c:pt idx="26">
                <c:v>0.12969316448405599</c:v>
              </c:pt>
              <c:pt idx="27">
                <c:v>0.14487635376959559</c:v>
              </c:pt>
              <c:pt idx="28">
                <c:v>0.16434055519641377</c:v>
              </c:pt>
              <c:pt idx="29">
                <c:v>0.19006662835822022</c:v>
              </c:pt>
              <c:pt idx="30">
                <c:v>0.22574185497758029</c:v>
              </c:pt>
              <c:pt idx="31">
                <c:v>0.2780674854950948</c:v>
              </c:pt>
              <c:pt idx="32">
                <c:v>0.3595042716468469</c:v>
              </c:pt>
              <c:pt idx="33">
                <c:v>0.49321571528384278</c:v>
              </c:pt>
              <c:pt idx="34">
                <c:v>0.63387000000000004</c:v>
              </c:pt>
            </c:numLit>
          </c:val>
          <c:extLst>
            <c:ext xmlns:c16="http://schemas.microsoft.com/office/drawing/2014/chart" uri="{C3380CC4-5D6E-409C-BE32-E72D297353CC}">
              <c16:uniqueId val="{00000004-2880-4A9B-AC31-13B1D718E712}"/>
            </c:ext>
          </c:extLst>
        </c:ser>
        <c:ser>
          <c:idx val="5"/>
          <c:order val="5"/>
          <c:tx>
            <c:v>Other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5.1288320413461472E-2</c:v>
              </c:pt>
              <c:pt idx="1">
                <c:v>5.1158725528991526E-2</c:v>
              </c:pt>
              <c:pt idx="2">
                <c:v>5.0843585012913646E-2</c:v>
              </c:pt>
              <c:pt idx="3">
                <c:v>5.1089036046141699E-2</c:v>
              </c:pt>
              <c:pt idx="4">
                <c:v>5.1369117879198983E-2</c:v>
              </c:pt>
              <c:pt idx="5">
                <c:v>5.118816810110919E-2</c:v>
              </c:pt>
              <c:pt idx="6">
                <c:v>5.1793507641142808E-2</c:v>
              </c:pt>
              <c:pt idx="7">
                <c:v>5.2365074151628596E-2</c:v>
              </c:pt>
              <c:pt idx="8">
                <c:v>5.3250624623983694E-2</c:v>
              </c:pt>
              <c:pt idx="9">
                <c:v>5.4106628255244829E-2</c:v>
              </c:pt>
              <c:pt idx="10">
                <c:v>5.5107707073273927E-2</c:v>
              </c:pt>
              <c:pt idx="11">
                <c:v>5.6280897197223179E-2</c:v>
              </c:pt>
              <c:pt idx="12">
                <c:v>5.7506094460958675E-2</c:v>
              </c:pt>
              <c:pt idx="13">
                <c:v>5.8737275760277666E-2</c:v>
              </c:pt>
              <c:pt idx="14">
                <c:v>5.9839620345341474E-2</c:v>
              </c:pt>
              <c:pt idx="15">
                <c:v>6.1422646341882429E-2</c:v>
              </c:pt>
              <c:pt idx="16">
                <c:v>6.2980842431167972E-2</c:v>
              </c:pt>
              <c:pt idx="17">
                <c:v>6.359730961569765E-2</c:v>
              </c:pt>
              <c:pt idx="18">
                <c:v>6.4555713497636877E-2</c:v>
              </c:pt>
              <c:pt idx="19">
                <c:v>6.6340815333043562E-2</c:v>
              </c:pt>
              <c:pt idx="20">
                <c:v>6.8448676823706284E-2</c:v>
              </c:pt>
              <c:pt idx="21">
                <c:v>7.0700258373006059E-2</c:v>
              </c:pt>
              <c:pt idx="22">
                <c:v>7.3223159952133604E-2</c:v>
              </c:pt>
              <c:pt idx="23">
                <c:v>7.6341992139052794E-2</c:v>
              </c:pt>
              <c:pt idx="24">
                <c:v>7.802298254512792E-2</c:v>
              </c:pt>
              <c:pt idx="25">
                <c:v>8.0913016141095029E-2</c:v>
              </c:pt>
              <c:pt idx="26">
                <c:v>8.4599363282388096E-2</c:v>
              </c:pt>
              <c:pt idx="27">
                <c:v>8.9164080473780036E-2</c:v>
              </c:pt>
              <c:pt idx="28">
                <c:v>9.562046571413356E-2</c:v>
              </c:pt>
              <c:pt idx="29">
                <c:v>0.10324509288331063</c:v>
              </c:pt>
              <c:pt idx="30">
                <c:v>0.1074678375244275</c:v>
              </c:pt>
              <c:pt idx="31">
                <c:v>0.11405846277514284</c:v>
              </c:pt>
              <c:pt idx="32">
                <c:v>0.11826777176252744</c:v>
              </c:pt>
              <c:pt idx="33">
                <c:v>0.13077591072295003</c:v>
              </c:pt>
              <c:pt idx="34">
                <c:v>0.13406000000000001</c:v>
              </c:pt>
            </c:numLit>
          </c:val>
          <c:extLst>
            <c:ext xmlns:c16="http://schemas.microsoft.com/office/drawing/2014/chart" uri="{C3380CC4-5D6E-409C-BE32-E72D297353CC}">
              <c16:uniqueId val="{00000005-2880-4A9B-AC31-13B1D718E7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438616"/>
        <c:axId val="692431400"/>
      </c:areaChart>
      <c:catAx>
        <c:axId val="692438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1400"/>
        <c:crosses val="autoZero"/>
        <c:auto val="1"/>
        <c:lblAlgn val="ctr"/>
        <c:lblOffset val="100"/>
        <c:tickMarkSkip val="5"/>
        <c:noMultiLvlLbl val="0"/>
      </c:catAx>
      <c:valAx>
        <c:axId val="692431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(%) of remaining working life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8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Working life expectancy and working years lost as share of remaing working life years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Plots_HWLR!$B$1</c:f>
              <c:strCache>
                <c:ptCount val="1"/>
                <c:pt idx="0">
                  <c:v>HWLE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  <a:effectLst/>
          </c:spPr>
          <c:cat>
            <c:numRef>
              <c:f>Plots_HWLR!$A$2:$A$36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Plots_HWLR!$B$2:$B$36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78-4DE2-B8D1-EA58D0A99691}"/>
            </c:ext>
          </c:extLst>
        </c:ser>
        <c:ser>
          <c:idx val="3"/>
          <c:order val="1"/>
          <c:tx>
            <c:strRef>
              <c:f>Plots_HWLR!$C$1</c:f>
              <c:strCache>
                <c:ptCount val="1"/>
                <c:pt idx="0">
                  <c:v>Non-healthy WLE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  <a:effectLst/>
          </c:spPr>
          <c:cat>
            <c:numRef>
              <c:f>Plots_HWLR!$A$2:$A$36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Plots_HWLR!$C$2:$C$36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78-4DE2-B8D1-EA58D0A99691}"/>
            </c:ext>
          </c:extLst>
        </c:ser>
        <c:ser>
          <c:idx val="4"/>
          <c:order val="2"/>
          <c:tx>
            <c:strRef>
              <c:f>Plots_HWLR!$D$1</c:f>
              <c:strCache>
                <c:ptCount val="1"/>
                <c:pt idx="0">
                  <c:v>Unemployment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  <a:effectLst/>
          </c:spPr>
          <c:cat>
            <c:numRef>
              <c:f>Plots_HWLR!$A$2:$A$36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Plots_HWLR!$D$2:$D$36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78-4DE2-B8D1-EA58D0A99691}"/>
            </c:ext>
          </c:extLst>
        </c:ser>
        <c:ser>
          <c:idx val="1"/>
          <c:order val="3"/>
          <c:tx>
            <c:strRef>
              <c:f>Plots_HWLR!$E$1</c:f>
              <c:strCache>
                <c:ptCount val="1"/>
                <c:pt idx="0">
                  <c:v>Disability pension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Plots_HWLR!$A$2:$A$36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Plots_HWLR!$E$2:$E$36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78-4DE2-B8D1-EA58D0A99691}"/>
            </c:ext>
          </c:extLst>
        </c:ser>
        <c:ser>
          <c:idx val="6"/>
          <c:order val="4"/>
          <c:tx>
            <c:strRef>
              <c:f>Plots_HWLR!$F$1</c:f>
              <c:strCache>
                <c:ptCount val="1"/>
                <c:pt idx="0">
                  <c:v>Old age pension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25400">
              <a:noFill/>
            </a:ln>
            <a:effectLst/>
          </c:spPr>
          <c:cat>
            <c:numRef>
              <c:f>Plots_HWLR!$A$2:$A$36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Plots_HWLR!$F$2:$F$36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878-4DE2-B8D1-EA58D0A99691}"/>
            </c:ext>
          </c:extLst>
        </c:ser>
        <c:ser>
          <c:idx val="5"/>
          <c:order val="5"/>
          <c:tx>
            <c:strRef>
              <c:f>Plots_HWLR!$G$1</c:f>
              <c:strCache>
                <c:ptCount val="1"/>
                <c:pt idx="0">
                  <c:v>Other</c:v>
                </c:pt>
              </c:strCache>
            </c:strRef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Ref>
              <c:f>Plots_HWLR!$A$2:$A$36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Plots_HWLR!$G$2:$G$36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878-4DE2-B8D1-EA58D0A99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438616"/>
        <c:axId val="692431400"/>
      </c:areaChart>
      <c:dateAx>
        <c:axId val="692438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1400"/>
        <c:crosses val="autoZero"/>
        <c:auto val="0"/>
        <c:lblOffset val="100"/>
        <c:baseTimeUnit val="days"/>
        <c:minorUnit val="5"/>
      </c:dateAx>
      <c:valAx>
        <c:axId val="692431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(%) of remaining working life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8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Healthy working life expectancy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Plots_HWLR!$O$1</c:f>
              <c:strCache>
                <c:ptCount val="1"/>
                <c:pt idx="0">
                  <c:v>HWLE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Plots_HWLR!$N$2:$N$36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Plots_HWLR!$O$2:$O$36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C-44B7-BD4F-72E905CCC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38431"/>
        <c:axId val="165730271"/>
      </c:lineChart>
      <c:catAx>
        <c:axId val="165738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0271"/>
        <c:crosses val="autoZero"/>
        <c:auto val="1"/>
        <c:lblAlgn val="ctr"/>
        <c:lblOffset val="100"/>
        <c:noMultiLvlLbl val="0"/>
      </c:catAx>
      <c:valAx>
        <c:axId val="165730271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HWLE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843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Healthy working life expectancy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HWLE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24.254568890861144</c:v>
              </c:pt>
              <c:pt idx="1">
                <c:v>23.503374939878473</c:v>
              </c:pt>
              <c:pt idx="2">
                <c:v>22.751784979413493</c:v>
              </c:pt>
              <c:pt idx="3">
                <c:v>21.984873400765053</c:v>
              </c:pt>
              <c:pt idx="4">
                <c:v>21.21128947865736</c:v>
              </c:pt>
              <c:pt idx="5">
                <c:v>20.436622684800938</c:v>
              </c:pt>
              <c:pt idx="6">
                <c:v>19.641518019828101</c:v>
              </c:pt>
              <c:pt idx="7">
                <c:v>18.848222564675087</c:v>
              </c:pt>
              <c:pt idx="8">
                <c:v>18.058537760205706</c:v>
              </c:pt>
              <c:pt idx="9">
                <c:v>17.266906801086488</c:v>
              </c:pt>
              <c:pt idx="10">
                <c:v>16.468034499372671</c:v>
              </c:pt>
              <c:pt idx="11">
                <c:v>15.665215515651116</c:v>
              </c:pt>
              <c:pt idx="12">
                <c:v>14.86697154071412</c:v>
              </c:pt>
              <c:pt idx="13">
                <c:v>14.076882935615979</c:v>
              </c:pt>
              <c:pt idx="14">
                <c:v>13.299202051743702</c:v>
              </c:pt>
              <c:pt idx="15">
                <c:v>12.526895807136855</c:v>
              </c:pt>
              <c:pt idx="16">
                <c:v>11.757935612659779</c:v>
              </c:pt>
              <c:pt idx="17">
                <c:v>11.009855629135499</c:v>
              </c:pt>
              <c:pt idx="18">
                <c:v>10.254391309606962</c:v>
              </c:pt>
              <c:pt idx="19">
                <c:v>9.4988252827529802</c:v>
              </c:pt>
              <c:pt idx="20">
                <c:v>8.7502045148241709</c:v>
              </c:pt>
              <c:pt idx="21">
                <c:v>8.0093440041395372</c:v>
              </c:pt>
              <c:pt idx="22">
                <c:v>7.2816080503986731</c:v>
              </c:pt>
              <c:pt idx="23">
                <c:v>6.5547055354599557</c:v>
              </c:pt>
              <c:pt idx="24">
                <c:v>5.8450116404654446</c:v>
              </c:pt>
              <c:pt idx="25">
                <c:v>5.1446551011449992</c:v>
              </c:pt>
              <c:pt idx="26">
                <c:v>4.4596368548648098</c:v>
              </c:pt>
              <c:pt idx="27">
                <c:v>3.7912883851285106</c:v>
              </c:pt>
              <c:pt idx="28">
                <c:v>3.1462060011335256</c:v>
              </c:pt>
              <c:pt idx="29">
                <c:v>2.5076937396643411</c:v>
              </c:pt>
              <c:pt idx="30">
                <c:v>1.9082038257741702</c:v>
              </c:pt>
              <c:pt idx="31">
                <c:v>1.3482212557676696</c:v>
              </c:pt>
              <c:pt idx="32">
                <c:v>0.8680683483010263</c:v>
              </c:pt>
              <c:pt idx="33">
                <c:v>0.43782313662085687</c:v>
              </c:pt>
              <c:pt idx="34">
                <c:v>0.14694000000000002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B503-439E-BCAA-A8B232E13B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38431"/>
        <c:axId val="165730271"/>
      </c:lineChart>
      <c:catAx>
        <c:axId val="165738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0271"/>
        <c:crosses val="autoZero"/>
        <c:auto val="1"/>
        <c:lblAlgn val="ctr"/>
        <c:lblOffset val="100"/>
        <c:noMultiLvlLbl val="0"/>
      </c:catAx>
      <c:valAx>
        <c:axId val="165730271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HWLE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843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Working life expectancy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WLE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24.963342408121012</c:v>
              </c:pt>
              <c:pt idx="1">
                <c:v>24.191289669323837</c:v>
              </c:pt>
              <c:pt idx="2">
                <c:v>23.420741754502309</c:v>
              </c:pt>
              <c:pt idx="3">
                <c:v>22.633402057318101</c:v>
              </c:pt>
              <c:pt idx="4">
                <c:v>21.840414167475476</c:v>
              </c:pt>
              <c:pt idx="5">
                <c:v>21.052317745986095</c:v>
              </c:pt>
              <c:pt idx="6">
                <c:v>20.237147218158345</c:v>
              </c:pt>
              <c:pt idx="7">
                <c:v>19.423299855289951</c:v>
              </c:pt>
              <c:pt idx="8">
                <c:v>18.613032092405657</c:v>
              </c:pt>
              <c:pt idx="9">
                <c:v>17.80225842347906</c:v>
              </c:pt>
              <c:pt idx="10">
                <c:v>16.984665196005828</c:v>
              </c:pt>
              <c:pt idx="11">
                <c:v>16.162062347560962</c:v>
              </c:pt>
              <c:pt idx="12">
                <c:v>15.344115533297835</c:v>
              </c:pt>
              <c:pt idx="13">
                <c:v>14.535729457742987</c:v>
              </c:pt>
              <c:pt idx="14">
                <c:v>13.735675099277179</c:v>
              </c:pt>
              <c:pt idx="15">
                <c:v>12.946031001492495</c:v>
              </c:pt>
              <c:pt idx="16">
                <c:v>12.155757170924945</c:v>
              </c:pt>
              <c:pt idx="17">
                <c:v>11.384718942634567</c:v>
              </c:pt>
              <c:pt idx="18">
                <c:v>10.610657315212048</c:v>
              </c:pt>
              <c:pt idx="19">
                <c:v>9.8317278458277944</c:v>
              </c:pt>
              <c:pt idx="20">
                <c:v>9.058161191822391</c:v>
              </c:pt>
              <c:pt idx="21">
                <c:v>8.2925930168782873</c:v>
              </c:pt>
              <c:pt idx="22">
                <c:v>7.5410292046844063</c:v>
              </c:pt>
              <c:pt idx="23">
                <c:v>6.790225887689493</c:v>
              </c:pt>
              <c:pt idx="24">
                <c:v>6.0669283774843619</c:v>
              </c:pt>
              <c:pt idx="25">
                <c:v>5.3390790088085325</c:v>
              </c:pt>
              <c:pt idx="26">
                <c:v>4.6248829013661794</c:v>
              </c:pt>
              <c:pt idx="27">
                <c:v>3.9294016711978164</c:v>
              </c:pt>
              <c:pt idx="28">
                <c:v>3.2550808317049089</c:v>
              </c:pt>
              <c:pt idx="29">
                <c:v>2.5889087245215539</c:v>
              </c:pt>
              <c:pt idx="30">
                <c:v>1.9659296345696626</c:v>
              </c:pt>
              <c:pt idx="31">
                <c:v>1.3800254044782447</c:v>
              </c:pt>
              <c:pt idx="32">
                <c:v>0.88835084197918279</c:v>
              </c:pt>
              <c:pt idx="33">
                <c:v>0.44782669284366933</c:v>
              </c:pt>
              <c:pt idx="34">
                <c:v>0.14894000000000002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F3FB-4A9C-B9ED-8E496D78FB38}"/>
            </c:ext>
          </c:extLst>
        </c:ser>
        <c:ser>
          <c:idx val="1"/>
          <c:order val="1"/>
          <c:tx>
            <c:v>HWLE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24.254568890861144</c:v>
              </c:pt>
              <c:pt idx="1">
                <c:v>23.503374939878473</c:v>
              </c:pt>
              <c:pt idx="2">
                <c:v>22.751784979413493</c:v>
              </c:pt>
              <c:pt idx="3">
                <c:v>21.984873400765053</c:v>
              </c:pt>
              <c:pt idx="4">
                <c:v>21.21128947865736</c:v>
              </c:pt>
              <c:pt idx="5">
                <c:v>20.436622684800938</c:v>
              </c:pt>
              <c:pt idx="6">
                <c:v>19.641518019828101</c:v>
              </c:pt>
              <c:pt idx="7">
                <c:v>18.848222564675087</c:v>
              </c:pt>
              <c:pt idx="8">
                <c:v>18.058537760205706</c:v>
              </c:pt>
              <c:pt idx="9">
                <c:v>17.266906801086488</c:v>
              </c:pt>
              <c:pt idx="10">
                <c:v>16.468034499372671</c:v>
              </c:pt>
              <c:pt idx="11">
                <c:v>15.665215515651116</c:v>
              </c:pt>
              <c:pt idx="12">
                <c:v>14.86697154071412</c:v>
              </c:pt>
              <c:pt idx="13">
                <c:v>14.076882935615979</c:v>
              </c:pt>
              <c:pt idx="14">
                <c:v>13.299202051743702</c:v>
              </c:pt>
              <c:pt idx="15">
                <c:v>12.526895807136855</c:v>
              </c:pt>
              <c:pt idx="16">
                <c:v>11.757935612659779</c:v>
              </c:pt>
              <c:pt idx="17">
                <c:v>11.009855629135499</c:v>
              </c:pt>
              <c:pt idx="18">
                <c:v>10.254391309606962</c:v>
              </c:pt>
              <c:pt idx="19">
                <c:v>9.4988252827529802</c:v>
              </c:pt>
              <c:pt idx="20">
                <c:v>8.7502045148241709</c:v>
              </c:pt>
              <c:pt idx="21">
                <c:v>8.0093440041395372</c:v>
              </c:pt>
              <c:pt idx="22">
                <c:v>7.2816080503986731</c:v>
              </c:pt>
              <c:pt idx="23">
                <c:v>6.5547055354599557</c:v>
              </c:pt>
              <c:pt idx="24">
                <c:v>5.8450116404654446</c:v>
              </c:pt>
              <c:pt idx="25">
                <c:v>5.1446551011449992</c:v>
              </c:pt>
              <c:pt idx="26">
                <c:v>4.4596368548648098</c:v>
              </c:pt>
              <c:pt idx="27">
                <c:v>3.7912883851285106</c:v>
              </c:pt>
              <c:pt idx="28">
                <c:v>3.1462060011335256</c:v>
              </c:pt>
              <c:pt idx="29">
                <c:v>2.5076937396643411</c:v>
              </c:pt>
              <c:pt idx="30">
                <c:v>1.9082038257741702</c:v>
              </c:pt>
              <c:pt idx="31">
                <c:v>1.3482212557676696</c:v>
              </c:pt>
              <c:pt idx="32">
                <c:v>0.8680683483010263</c:v>
              </c:pt>
              <c:pt idx="33">
                <c:v>0.43782313662085687</c:v>
              </c:pt>
              <c:pt idx="34">
                <c:v>0.14694000000000002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3FB-4A9C-B9ED-8E496D78F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38431"/>
        <c:axId val="165730271"/>
      </c:lineChart>
      <c:catAx>
        <c:axId val="165738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0271"/>
        <c:crosses val="autoZero"/>
        <c:auto val="1"/>
        <c:lblAlgn val="ctr"/>
        <c:lblOffset val="100"/>
        <c:noMultiLvlLbl val="0"/>
      </c:catAx>
      <c:valAx>
        <c:axId val="165730271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HWLE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843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Non-healthy WLE and WYL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4146646122530588E-2"/>
          <c:y val="9.8792778951411558E-2"/>
          <c:w val="0.89117139166759585"/>
          <c:h val="0.7555594085733216"/>
        </c:manualLayout>
      </c:layout>
      <c:barChart>
        <c:barDir val="bar"/>
        <c:grouping val="stacked"/>
        <c:varyColors val="0"/>
        <c:ser>
          <c:idx val="0"/>
          <c:order val="0"/>
          <c:tx>
            <c:v>Non-healthy WLE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0.70877351725986637</c:v>
              </c:pt>
              <c:pt idx="1">
                <c:v>0.68791472944536292</c:v>
              </c:pt>
              <c:pt idx="2">
                <c:v>0.66895677508881757</c:v>
              </c:pt>
              <c:pt idx="3">
                <c:v>0.64852865655304548</c:v>
              </c:pt>
              <c:pt idx="4">
                <c:v>0.62912468881811567</c:v>
              </c:pt>
              <c:pt idx="5">
                <c:v>0.61569506118515549</c:v>
              </c:pt>
              <c:pt idx="6">
                <c:v>0.59562919833024341</c:v>
              </c:pt>
              <c:pt idx="7">
                <c:v>0.57507729061486512</c:v>
              </c:pt>
              <c:pt idx="8">
                <c:v>0.55449433219995203</c:v>
              </c:pt>
              <c:pt idx="9">
                <c:v>0.53535162239257061</c:v>
              </c:pt>
              <c:pt idx="10">
                <c:v>0.51663069663315775</c:v>
              </c:pt>
              <c:pt idx="11">
                <c:v>0.49684683190984402</c:v>
              </c:pt>
              <c:pt idx="12">
                <c:v>0.47714399258371487</c:v>
              </c:pt>
              <c:pt idx="13">
                <c:v>0.45884652212700799</c:v>
              </c:pt>
              <c:pt idx="14">
                <c:v>0.4364730475334776</c:v>
              </c:pt>
              <c:pt idx="15">
                <c:v>0.41913519435563984</c:v>
              </c:pt>
              <c:pt idx="16">
                <c:v>0.39782155826516608</c:v>
              </c:pt>
              <c:pt idx="17">
                <c:v>0.37486331349906815</c:v>
              </c:pt>
              <c:pt idx="18">
                <c:v>0.35626600560508631</c:v>
              </c:pt>
              <c:pt idx="19">
                <c:v>0.33290256307481397</c:v>
              </c:pt>
              <c:pt idx="20">
                <c:v>0.30795667699821955</c:v>
              </c:pt>
              <c:pt idx="21">
                <c:v>0.28324901273874969</c:v>
              </c:pt>
              <c:pt idx="22">
                <c:v>0.25942115428573287</c:v>
              </c:pt>
              <c:pt idx="23">
                <c:v>0.23552035222953718</c:v>
              </c:pt>
              <c:pt idx="24">
                <c:v>0.22191673701891684</c:v>
              </c:pt>
              <c:pt idx="25">
                <c:v>0.19442390766353307</c:v>
              </c:pt>
              <c:pt idx="26">
                <c:v>0.1652460465013699</c:v>
              </c:pt>
              <c:pt idx="27">
                <c:v>0.13811328606930562</c:v>
              </c:pt>
              <c:pt idx="28">
                <c:v>0.10887483057138343</c:v>
              </c:pt>
              <c:pt idx="29">
                <c:v>8.1214984857212777E-2</c:v>
              </c:pt>
              <c:pt idx="30">
                <c:v>5.7725808795492307E-2</c:v>
              </c:pt>
              <c:pt idx="31">
                <c:v>3.1804148710575068E-2</c:v>
              </c:pt>
              <c:pt idx="32">
                <c:v>2.028249367815654E-2</c:v>
              </c:pt>
              <c:pt idx="33">
                <c:v>1.0003556222812486E-2</c:v>
              </c:pt>
              <c:pt idx="34">
                <c:v>2E-3</c:v>
              </c:pt>
            </c:numLit>
          </c:val>
          <c:extLst>
            <c:ext xmlns:c16="http://schemas.microsoft.com/office/drawing/2014/chart" uri="{C3380CC4-5D6E-409C-BE32-E72D297353CC}">
              <c16:uniqueId val="{00000000-1BE7-469A-A266-1C6A097413C3}"/>
            </c:ext>
          </c:extLst>
        </c:ser>
        <c:ser>
          <c:idx val="1"/>
          <c:order val="1"/>
          <c:tx>
            <c:v>Unemployment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3.9158711436060152</c:v>
              </c:pt>
              <c:pt idx="1">
                <c:v>3.7820540647665828</c:v>
              </c:pt>
              <c:pt idx="2">
                <c:v>3.6496699649972126</c:v>
              </c:pt>
              <c:pt idx="3">
                <c:v>3.5226877131084779</c:v>
              </c:pt>
              <c:pt idx="4">
                <c:v>3.3977519879447216</c:v>
              </c:pt>
              <c:pt idx="5">
                <c:v>3.2898671928785332</c:v>
              </c:pt>
              <c:pt idx="6">
                <c:v>3.1738801820967195</c:v>
              </c:pt>
              <c:pt idx="7">
                <c:v>3.0625106433579097</c:v>
              </c:pt>
              <c:pt idx="8">
                <c:v>2.9563643614263584</c:v>
              </c:pt>
              <c:pt idx="9">
                <c:v>2.8512402379017514</c:v>
              </c:pt>
              <c:pt idx="10">
                <c:v>2.7470021983365496</c:v>
              </c:pt>
              <c:pt idx="11">
                <c:v>2.6420281152997735</c:v>
              </c:pt>
              <c:pt idx="12">
                <c:v>2.5405223642715615</c:v>
              </c:pt>
              <c:pt idx="13">
                <c:v>2.4341478806953845</c:v>
              </c:pt>
              <c:pt idx="14">
                <c:v>2.3331831818941429</c:v>
              </c:pt>
              <c:pt idx="15">
                <c:v>2.2265940260064445</c:v>
              </c:pt>
              <c:pt idx="16">
                <c:v>2.1238538356143284</c:v>
              </c:pt>
              <c:pt idx="17">
                <c:v>2.015979664879969</c:v>
              </c:pt>
              <c:pt idx="18">
                <c:v>1.9029253600343554</c:v>
              </c:pt>
              <c:pt idx="19">
                <c:v>1.7910653722209606</c:v>
              </c:pt>
              <c:pt idx="20">
                <c:v>1.6856415080002323</c:v>
              </c:pt>
              <c:pt idx="21">
                <c:v>1.5786837288771314</c:v>
              </c:pt>
              <c:pt idx="22">
                <c:v>1.4653929947335085</c:v>
              </c:pt>
              <c:pt idx="23">
                <c:v>1.352041642896191</c:v>
              </c:pt>
              <c:pt idx="24">
                <c:v>1.2390057233209895</c:v>
              </c:pt>
              <c:pt idx="25">
                <c:v>1.1276561658237161</c:v>
              </c:pt>
              <c:pt idx="26">
                <c:v>1.0090980247760546</c:v>
              </c:pt>
              <c:pt idx="27">
                <c:v>0.88971447428042927</c:v>
              </c:pt>
              <c:pt idx="28">
                <c:v>0.7645810340826168</c:v>
              </c:pt>
              <c:pt idx="29">
                <c:v>0.64713946811960332</c:v>
              </c:pt>
              <c:pt idx="30">
                <c:v>0.52458772141818222</c:v>
              </c:pt>
              <c:pt idx="31">
                <c:v>0.39183803691263946</c:v>
              </c:pt>
              <c:pt idx="32">
                <c:v>0.2196133886707903</c:v>
              </c:pt>
              <c:pt idx="33">
                <c:v>5.9769157331235633E-2</c:v>
              </c:pt>
              <c:pt idx="34">
                <c:v>-2.5270000000000002E-13</c:v>
              </c:pt>
            </c:numLit>
          </c:val>
          <c:extLst>
            <c:ext xmlns:c16="http://schemas.microsoft.com/office/drawing/2014/chart" uri="{C3380CC4-5D6E-409C-BE32-E72D297353CC}">
              <c16:uniqueId val="{00000001-1BE7-469A-A266-1C6A097413C3}"/>
            </c:ext>
          </c:extLst>
        </c:ser>
        <c:ser>
          <c:idx val="2"/>
          <c:order val="2"/>
          <c:tx>
            <c:v>Disability pension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2.081034902907593</c:v>
              </c:pt>
              <c:pt idx="1">
                <c:v>2.0660818972760442</c:v>
              </c:pt>
              <c:pt idx="2">
                <c:v>2.049913152862648</c:v>
              </c:pt>
              <c:pt idx="3">
                <c:v>2.0328263382156497</c:v>
              </c:pt>
              <c:pt idx="4">
                <c:v>2.0136923318944611</c:v>
              </c:pt>
              <c:pt idx="5">
                <c:v>1.9955536372381113</c:v>
              </c:pt>
              <c:pt idx="6">
                <c:v>1.9752689668479635</c:v>
              </c:pt>
              <c:pt idx="7">
                <c:v>1.9551061872742934</c:v>
              </c:pt>
              <c:pt idx="8">
                <c:v>1.9342861646319409</c:v>
              </c:pt>
              <c:pt idx="9">
                <c:v>1.9102300826112091</c:v>
              </c:pt>
              <c:pt idx="10">
                <c:v>1.8851510531818974</c:v>
              </c:pt>
              <c:pt idx="11">
                <c:v>1.8585551633515707</c:v>
              </c:pt>
              <c:pt idx="12">
                <c:v>1.8316197485668468</c:v>
              </c:pt>
              <c:pt idx="13">
                <c:v>1.8030883689355643</c:v>
              </c:pt>
              <c:pt idx="14">
                <c:v>1.7699778984782644</c:v>
              </c:pt>
              <c:pt idx="15">
                <c:v>1.7351504447106127</c:v>
              </c:pt>
              <c:pt idx="16">
                <c:v>1.6982416113204826</c:v>
              </c:pt>
              <c:pt idx="17">
                <c:v>1.6790016467961912</c:v>
              </c:pt>
              <c:pt idx="18">
                <c:v>1.6513746130906259</c:v>
              </c:pt>
              <c:pt idx="19">
                <c:v>1.6168960857218111</c:v>
              </c:pt>
              <c:pt idx="20">
                <c:v>1.5705315413361778</c:v>
              </c:pt>
              <c:pt idx="21">
                <c:v>1.5179854324557416</c:v>
              </c:pt>
              <c:pt idx="22">
                <c:v>1.4617983389037317</c:v>
              </c:pt>
              <c:pt idx="23">
                <c:v>1.4030631510424048</c:v>
              </c:pt>
              <c:pt idx="24">
                <c:v>1.3390566649219111</c:v>
              </c:pt>
              <c:pt idx="25">
                <c:v>1.2740559413498942</c:v>
              </c:pt>
              <c:pt idx="26">
                <c:v>1.2014097010296021</c:v>
              </c:pt>
              <c:pt idx="27">
                <c:v>1.1174238205887397</c:v>
              </c:pt>
              <c:pt idx="28">
                <c:v>1.0126414357725728</c:v>
              </c:pt>
              <c:pt idx="29">
                <c:v>0.89335040028508306</c:v>
              </c:pt>
              <c:pt idx="30">
                <c:v>0.76886909294012362</c:v>
              </c:pt>
              <c:pt idx="31">
                <c:v>0.61368714037992877</c:v>
              </c:pt>
              <c:pt idx="32">
                <c:v>0.43638379507032704</c:v>
              </c:pt>
              <c:pt idx="33">
                <c:v>0.23821132155368213</c:v>
              </c:pt>
              <c:pt idx="34">
                <c:v>8.3120000000000013E-2</c:v>
              </c:pt>
            </c:numLit>
          </c:val>
          <c:extLst>
            <c:ext xmlns:c16="http://schemas.microsoft.com/office/drawing/2014/chart" uri="{C3380CC4-5D6E-409C-BE32-E72D297353CC}">
              <c16:uniqueId val="{00000002-1BE7-469A-A266-1C6A097413C3}"/>
            </c:ext>
          </c:extLst>
        </c:ser>
        <c:ser>
          <c:idx val="3"/>
          <c:order val="3"/>
          <c:tx>
            <c:v>Old age pension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1.1009017817390916</c:v>
              </c:pt>
              <c:pt idx="1">
                <c:v>1.1017553042472235</c:v>
              </c:pt>
              <c:pt idx="2">
                <c:v>1.1024896547936913</c:v>
              </c:pt>
              <c:pt idx="3">
                <c:v>1.1034539332594659</c:v>
              </c:pt>
              <c:pt idx="4">
                <c:v>1.104259210810598</c:v>
              </c:pt>
              <c:pt idx="5">
                <c:v>1.1054669652898623</c:v>
              </c:pt>
              <c:pt idx="6">
                <c:v>1.1060770075502366</c:v>
              </c:pt>
              <c:pt idx="7">
                <c:v>1.1068862218952693</c:v>
              </c:pt>
              <c:pt idx="8">
                <c:v>1.108429767937761</c:v>
              </c:pt>
              <c:pt idx="9">
                <c:v>1.1097879368728067</c:v>
              </c:pt>
              <c:pt idx="10">
                <c:v>1.1109470327482194</c:v>
              </c:pt>
              <c:pt idx="11">
                <c:v>1.1118816619769649</c:v>
              </c:pt>
              <c:pt idx="12">
                <c:v>1.1131830200732262</c:v>
              </c:pt>
              <c:pt idx="13">
                <c:v>1.1146409493760312</c:v>
              </c:pt>
              <c:pt idx="14">
                <c:v>1.1163864434763273</c:v>
              </c:pt>
              <c:pt idx="15">
                <c:v>1.1189262180999242</c:v>
              </c:pt>
              <c:pt idx="16">
                <c:v>1.1212790111154654</c:v>
              </c:pt>
              <c:pt idx="17">
                <c:v>1.1244098534112212</c:v>
              </c:pt>
              <c:pt idx="18">
                <c:v>1.1268609784636607</c:v>
              </c:pt>
              <c:pt idx="19">
                <c:v>1.129557376964182</c:v>
              </c:pt>
              <c:pt idx="20">
                <c:v>1.1322647872849436</c:v>
              </c:pt>
              <c:pt idx="21">
                <c:v>1.1351254224911431</c:v>
              </c:pt>
              <c:pt idx="22">
                <c:v>1.1390012084382188</c:v>
              </c:pt>
              <c:pt idx="23">
                <c:v>1.1395909003250326</c:v>
              </c:pt>
              <c:pt idx="24">
                <c:v>1.1376838367543762</c:v>
              </c:pt>
              <c:pt idx="25">
                <c:v>1.133601881098655</c:v>
              </c:pt>
              <c:pt idx="26">
                <c:v>1.1282836834186198</c:v>
              </c:pt>
              <c:pt idx="27">
                <c:v>1.1228586686750783</c:v>
              </c:pt>
              <c:pt idx="28">
                <c:v>1.1175221540003089</c:v>
              </c:pt>
              <c:pt idx="29">
                <c:v>1.1106129282636454</c:v>
              </c:pt>
              <c:pt idx="30">
                <c:v>1.1034585665209571</c:v>
              </c:pt>
              <c:pt idx="31">
                <c:v>1.0912479241227464</c:v>
              </c:pt>
              <c:pt idx="32">
                <c:v>1.0631298258607171</c:v>
              </c:pt>
              <c:pt idx="33">
                <c:v>0.97828616583901151</c:v>
              </c:pt>
              <c:pt idx="34">
                <c:v>0.63387000000000004</c:v>
              </c:pt>
            </c:numLit>
          </c:val>
          <c:extLst>
            <c:ext xmlns:c16="http://schemas.microsoft.com/office/drawing/2014/chart" uri="{C3380CC4-5D6E-409C-BE32-E72D297353CC}">
              <c16:uniqueId val="{00000003-1BE7-469A-A266-1C6A097413C3}"/>
            </c:ext>
          </c:extLst>
        </c:ser>
        <c:ser>
          <c:idx val="4"/>
          <c:order val="4"/>
          <c:tx>
            <c:v>Other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1.7332564462671467</c:v>
              </c:pt>
              <c:pt idx="1">
                <c:v>1.6790386996173987</c:v>
              </c:pt>
              <c:pt idx="2">
                <c:v>1.6189474331809848</c:v>
              </c:pt>
              <c:pt idx="3">
                <c:v>1.5770889966889174</c:v>
              </c:pt>
              <c:pt idx="4">
                <c:v>1.5355043351012587</c:v>
              </c:pt>
              <c:pt idx="5">
                <c:v>1.4805528002162105</c:v>
              </c:pt>
              <c:pt idx="6">
                <c:v>1.4470803717498117</c:v>
              </c:pt>
              <c:pt idx="7">
                <c:v>1.4117357551474725</c:v>
              </c:pt>
              <c:pt idx="8">
                <c:v>1.384323940823057</c:v>
              </c:pt>
              <c:pt idx="9">
                <c:v>1.3541606584435857</c:v>
              </c:pt>
              <c:pt idx="10">
                <c:v>1.3255192971944929</c:v>
              </c:pt>
              <c:pt idx="11">
                <c:v>1.2985726449395774</c:v>
              </c:pt>
              <c:pt idx="12">
                <c:v>1.2709016269289595</c:v>
              </c:pt>
              <c:pt idx="13">
                <c:v>1.2410354851389025</c:v>
              </c:pt>
              <c:pt idx="14">
                <c:v>1.2064642223117985</c:v>
              </c:pt>
              <c:pt idx="15">
                <c:v>1.1797054014511668</c:v>
              </c:pt>
              <c:pt idx="16">
                <c:v>1.1492977973579428</c:v>
              </c:pt>
              <c:pt idx="17">
                <c:v>1.1005251764319046</c:v>
              </c:pt>
              <c:pt idx="18">
                <c:v>1.055295842919443</c:v>
              </c:pt>
              <c:pt idx="19">
                <c:v>1.0209974573808607</c:v>
              </c:pt>
              <c:pt idx="20">
                <c:v>0.98802850365443617</c:v>
              </c:pt>
              <c:pt idx="21">
                <c:v>0.95284078185035037</c:v>
              </c:pt>
              <c:pt idx="22">
                <c:v>0.91706499617636295</c:v>
              </c:pt>
              <c:pt idx="23">
                <c:v>0.88312553947654415</c:v>
              </c:pt>
              <c:pt idx="24">
                <c:v>0.82786355267310874</c:v>
              </c:pt>
              <c:pt idx="25">
                <c:v>0.78126700924748538</c:v>
              </c:pt>
              <c:pt idx="26">
                <c:v>0.73598390168710326</c:v>
              </c:pt>
              <c:pt idx="27">
                <c:v>0.69106281383675705</c:v>
              </c:pt>
              <c:pt idx="28">
                <c:v>0.6502228782399968</c:v>
              </c:pt>
              <c:pt idx="29">
                <c:v>0.60329020368517783</c:v>
              </c:pt>
              <c:pt idx="30">
                <c:v>0.52531820451989009</c:v>
              </c:pt>
              <c:pt idx="31">
                <c:v>0.44761098375236608</c:v>
              </c:pt>
              <c:pt idx="32">
                <c:v>0.34974270270241337</c:v>
              </c:pt>
              <c:pt idx="33">
                <c:v>0.25939210840358778</c:v>
              </c:pt>
              <c:pt idx="34">
                <c:v>0.13406000000000001</c:v>
              </c:pt>
            </c:numLit>
          </c:val>
          <c:extLst>
            <c:ext xmlns:c16="http://schemas.microsoft.com/office/drawing/2014/chart" uri="{C3380CC4-5D6E-409C-BE32-E72D297353CC}">
              <c16:uniqueId val="{00000004-1BE7-469A-A266-1C6A097413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0992"/>
        <c:axId val="10263392"/>
      </c:barChart>
      <c:catAx>
        <c:axId val="10260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263392"/>
        <c:crosses val="autoZero"/>
        <c:auto val="1"/>
        <c:lblAlgn val="ctr"/>
        <c:lblOffset val="100"/>
        <c:noMultiLvlLbl val="0"/>
      </c:catAx>
      <c:valAx>
        <c:axId val="10263392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26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Working life expectancy and working years lost as share of remaing working life years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0.12243724892251058"/>
          <c:y val="0.16448517530761952"/>
          <c:w val="0.78367950347045789"/>
          <c:h val="0.60909532012381196"/>
        </c:manualLayout>
      </c:layout>
      <c:areaChart>
        <c:grouping val="stacked"/>
        <c:varyColors val="0"/>
        <c:ser>
          <c:idx val="2"/>
          <c:order val="0"/>
          <c:tx>
            <c:v>HWLE</c:v>
          </c:tx>
          <c:spPr>
            <a:solidFill>
              <a:srgbClr val="0070C0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0.71771035581259124</c:v>
              </c:pt>
              <c:pt idx="1">
                <c:v>0.71612566632812635</c:v>
              </c:pt>
              <c:pt idx="2">
                <c:v>0.7145274084183455</c:v>
              </c:pt>
              <c:pt idx="3">
                <c:v>0.71218935139339978</c:v>
              </c:pt>
              <c:pt idx="4">
                <c:v>0.7096073939297014</c:v>
              </c:pt>
              <c:pt idx="5">
                <c:v>0.70656938223058585</c:v>
              </c:pt>
              <c:pt idx="6">
                <c:v>0.70300387836336031</c:v>
              </c:pt>
              <c:pt idx="7">
                <c:v>0.69913124225043632</c:v>
              </c:pt>
              <c:pt idx="8">
                <c:v>0.69465562732015473</c:v>
              </c:pt>
              <c:pt idx="9">
                <c:v>0.68991378650605384</c:v>
              </c:pt>
              <c:pt idx="10">
                <c:v>0.68464912067654271</c:v>
              </c:pt>
              <c:pt idx="11">
                <c:v>0.67893959374889601</c:v>
              </c:pt>
              <c:pt idx="12">
                <c:v>0.67270467804388123</c:v>
              </c:pt>
              <c:pt idx="13">
                <c:v>0.6662482779385468</c:v>
              </c:pt>
              <c:pt idx="14">
                <c:v>0.65962934246603633</c:v>
              </c:pt>
              <c:pt idx="15">
                <c:v>0.65222647109768894</c:v>
              </c:pt>
              <c:pt idx="16">
                <c:v>0.64432794688991424</c:v>
              </c:pt>
              <c:pt idx="17">
                <c:v>0.63623914496933531</c:v>
              </c:pt>
              <c:pt idx="18">
                <c:v>0.62729286002330753</c:v>
              </c:pt>
              <c:pt idx="19">
                <c:v>0.61720017949946127</c:v>
              </c:pt>
              <c:pt idx="20">
                <c:v>0.6061970062212042</c:v>
              </c:pt>
              <c:pt idx="21">
                <c:v>0.59428888989334561</c:v>
              </c:pt>
              <c:pt idx="22">
                <c:v>0.58140083113645324</c:v>
              </c:pt>
              <c:pt idx="23">
                <c:v>0.56662304065907998</c:v>
              </c:pt>
              <c:pt idx="24">
                <c:v>0.55087005549111245</c:v>
              </c:pt>
              <c:pt idx="25">
                <c:v>0.5328134380591113</c:v>
              </c:pt>
              <c:pt idx="26">
                <c:v>0.51262322114299841</c:v>
              </c:pt>
              <c:pt idx="27">
                <c:v>0.48916934307907867</c:v>
              </c:pt>
              <c:pt idx="28">
                <c:v>0.46267471220837159</c:v>
              </c:pt>
              <c:pt idx="29">
                <c:v>0.42915842407686444</c:v>
              </c:pt>
              <c:pt idx="30">
                <c:v>0.39037394277857146</c:v>
              </c:pt>
              <c:pt idx="31">
                <c:v>0.34354841479651294</c:v>
              </c:pt>
              <c:pt idx="32">
                <c:v>0.29354296314938244</c:v>
              </c:pt>
              <c:pt idx="33">
                <c:v>0.22073423813682674</c:v>
              </c:pt>
              <c:pt idx="34">
                <c:v>0.14694000000000002</c:v>
              </c:pt>
            </c:numLit>
          </c:val>
          <c:extLst>
            <c:ext xmlns:c16="http://schemas.microsoft.com/office/drawing/2014/chart" uri="{C3380CC4-5D6E-409C-BE32-E72D297353CC}">
              <c16:uniqueId val="{00000000-49EF-4600-BF3B-BF4368800B0B}"/>
            </c:ext>
          </c:extLst>
        </c:ser>
        <c:ser>
          <c:idx val="3"/>
          <c:order val="1"/>
          <c:tx>
            <c:v>Non-healthy WLE</c:v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2.0973124509122518E-2</c:v>
              </c:pt>
              <c:pt idx="1">
                <c:v>2.0960112973611122E-2</c:v>
              </c:pt>
              <c:pt idx="2">
                <c:v>2.1008811013316312E-2</c:v>
              </c:pt>
              <c:pt idx="3">
                <c:v>2.1008772479648372E-2</c:v>
              </c:pt>
              <c:pt idx="4">
                <c:v>2.1046883139200636E-2</c:v>
              </c:pt>
              <c:pt idx="5">
                <c:v>2.1286847916782169E-2</c:v>
              </c:pt>
              <c:pt idx="6">
                <c:v>2.131859849477586E-2</c:v>
              </c:pt>
              <c:pt idx="7">
                <c:v>2.133116261748242E-2</c:v>
              </c:pt>
              <c:pt idx="8">
                <c:v>2.1329667622847461E-2</c:v>
              </c:pt>
              <c:pt idx="9">
                <c:v>2.1390424421227378E-2</c:v>
              </c:pt>
              <c:pt idx="10">
                <c:v>2.1478625890532066E-2</c:v>
              </c:pt>
              <c:pt idx="11">
                <c:v>2.1533632006228712E-2</c:v>
              </c:pt>
              <c:pt idx="12">
                <c:v>2.1589938141240442E-2</c:v>
              </c:pt>
              <c:pt idx="13">
                <c:v>2.1716860657535423E-2</c:v>
              </c:pt>
              <c:pt idx="14">
                <c:v>2.1648699540654466E-2</c:v>
              </c:pt>
              <c:pt idx="15">
                <c:v>2.1822730302560454E-2</c:v>
              </c:pt>
              <c:pt idx="16">
                <c:v>2.1800387101078594E-2</c:v>
              </c:pt>
              <c:pt idx="17">
                <c:v>2.1662655905302402E-2</c:v>
              </c:pt>
              <c:pt idx="18">
                <c:v>2.1793894424110886E-2</c:v>
              </c:pt>
              <c:pt idx="19">
                <c:v>2.1630834926364351E-2</c:v>
              </c:pt>
              <c:pt idx="20">
                <c:v>2.1334634559213195E-2</c:v>
              </c:pt>
              <c:pt idx="21">
                <c:v>2.1016919894675187E-2</c:v>
              </c:pt>
              <c:pt idx="22">
                <c:v>2.071351186059036E-2</c:v>
              </c:pt>
              <c:pt idx="23">
                <c:v>2.0359611487571327E-2</c:v>
              </c:pt>
              <c:pt idx="24">
                <c:v>2.09148061211188E-2</c:v>
              </c:pt>
              <c:pt idx="25">
                <c:v>2.0135785324081064E-2</c:v>
              </c:pt>
              <c:pt idx="26">
                <c:v>1.8994587092057254E-2</c:v>
              </c:pt>
              <c:pt idx="27">
                <c:v>1.7820006961756098E-2</c:v>
              </c:pt>
              <c:pt idx="28">
                <c:v>1.6010913107152316E-2</c:v>
              </c:pt>
              <c:pt idx="29">
                <c:v>1.3898864267776622E-2</c:v>
              </c:pt>
              <c:pt idx="30">
                <c:v>1.1809352478598991E-2</c:v>
              </c:pt>
              <c:pt idx="31">
                <c:v>8.1042075451104433E-3</c:v>
              </c:pt>
              <c:pt idx="32">
                <c:v>6.8586572773876231E-3</c:v>
              </c:pt>
              <c:pt idx="33">
                <c:v>5.0434231926249377E-3</c:v>
              </c:pt>
              <c:pt idx="34">
                <c:v>2E-3</c:v>
              </c:pt>
            </c:numLit>
          </c:val>
          <c:extLst>
            <c:ext xmlns:c16="http://schemas.microsoft.com/office/drawing/2014/chart" uri="{C3380CC4-5D6E-409C-BE32-E72D297353CC}">
              <c16:uniqueId val="{00000001-49EF-4600-BF3B-BF4368800B0B}"/>
            </c:ext>
          </c:extLst>
        </c:ser>
        <c:ser>
          <c:idx val="4"/>
          <c:order val="2"/>
          <c:tx>
            <c:v>Unemployment</c:v>
          </c:tx>
          <c:spPr>
            <a:solidFill>
              <a:srgbClr val="7030A0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0.11587347870168423</c:v>
              </c:pt>
              <c:pt idx="1">
                <c:v>0.11523562016723596</c:v>
              </c:pt>
              <c:pt idx="2">
                <c:v>0.11461910456833779</c:v>
              </c:pt>
              <c:pt idx="3">
                <c:v>0.1141157664102319</c:v>
              </c:pt>
              <c:pt idx="4">
                <c:v>0.1136691824328227</c:v>
              </c:pt>
              <c:pt idx="5">
                <c:v>0.11374283637489874</c:v>
              </c:pt>
              <c:pt idx="6">
                <c:v>0.11359865745723709</c:v>
              </c:pt>
              <c:pt idx="7">
                <c:v>0.11359675232765946</c:v>
              </c:pt>
              <c:pt idx="8">
                <c:v>0.11372211678174005</c:v>
              </c:pt>
              <c:pt idx="9">
                <c:v>0.11392370222589274</c:v>
              </c:pt>
              <c:pt idx="10">
                <c:v>0.11420504612492113</c:v>
              </c:pt>
              <c:pt idx="11">
                <c:v>0.11450704227354079</c:v>
              </c:pt>
              <c:pt idx="12">
                <c:v>0.11495423088961462</c:v>
              </c:pt>
              <c:pt idx="13">
                <c:v>0.11520638774780707</c:v>
              </c:pt>
              <c:pt idx="14">
                <c:v>0.11572394209349272</c:v>
              </c:pt>
              <c:pt idx="15">
                <c:v>0.11593004256665113</c:v>
              </c:pt>
              <c:pt idx="16">
                <c:v>0.11638593937546567</c:v>
              </c:pt>
              <c:pt idx="17">
                <c:v>0.1164997272865705</c:v>
              </c:pt>
              <c:pt idx="18">
                <c:v>0.11640783499148383</c:v>
              </c:pt>
              <c:pt idx="19">
                <c:v>0.11637711362448203</c:v>
              </c:pt>
              <c:pt idx="20">
                <c:v>0.11677793747343856</c:v>
              </c:pt>
              <c:pt idx="21">
                <c:v>0.11713745847876966</c:v>
              </c:pt>
              <c:pt idx="22">
                <c:v>0.11700447197689412</c:v>
              </c:pt>
              <c:pt idx="23">
                <c:v>0.11687755348444942</c:v>
              </c:pt>
              <c:pt idx="24">
                <c:v>0.11677156412049312</c:v>
              </c:pt>
              <c:pt idx="25">
                <c:v>0.11678729610608263</c:v>
              </c:pt>
              <c:pt idx="26">
                <c:v>0.11599309467214891</c:v>
              </c:pt>
              <c:pt idx="27">
                <c:v>0.11479502498909827</c:v>
              </c:pt>
              <c:pt idx="28">
                <c:v>0.11243774558204479</c:v>
              </c:pt>
              <c:pt idx="29">
                <c:v>0.11074931117119717</c:v>
              </c:pt>
              <c:pt idx="30">
                <c:v>0.10731839773990598</c:v>
              </c:pt>
              <c:pt idx="31">
                <c:v>9.9846620769723435E-2</c:v>
              </c:pt>
              <c:pt idx="32">
                <c:v>7.4263697073937637E-2</c:v>
              </c:pt>
              <c:pt idx="33">
                <c:v>3.01333993205921E-2</c:v>
              </c:pt>
              <c:pt idx="34">
                <c:v>-2.5270000000000002E-13</c:v>
              </c:pt>
            </c:numLit>
          </c:val>
          <c:extLst>
            <c:ext xmlns:c16="http://schemas.microsoft.com/office/drawing/2014/chart" uri="{C3380CC4-5D6E-409C-BE32-E72D297353CC}">
              <c16:uniqueId val="{00000002-49EF-4600-BF3B-BF4368800B0B}"/>
            </c:ext>
          </c:extLst>
        </c:ser>
        <c:ser>
          <c:idx val="1"/>
          <c:order val="3"/>
          <c:tx>
            <c:v>Disability pension</c:v>
          </c:tx>
          <c:spPr>
            <a:solidFill>
              <a:srgbClr val="C00000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6.1579338199946092E-2</c:v>
              </c:pt>
              <c:pt idx="1">
                <c:v>6.2951566707335899E-2</c:v>
              </c:pt>
              <c:pt idx="2">
                <c:v>6.4378207420778197E-2</c:v>
              </c:pt>
              <c:pt idx="3">
                <c:v>6.5852427026431862E-2</c:v>
              </c:pt>
              <c:pt idx="4">
                <c:v>6.7366529943859915E-2</c:v>
              </c:pt>
              <c:pt idx="5">
                <c:v>6.8993645497011091E-2</c:v>
              </c:pt>
              <c:pt idx="6">
                <c:v>7.0698290381786849E-2</c:v>
              </c:pt>
              <c:pt idx="7">
                <c:v>7.2520144154195137E-2</c:v>
              </c:pt>
              <c:pt idx="8">
                <c:v>7.440595617160263E-2</c:v>
              </c:pt>
              <c:pt idx="9">
                <c:v>7.632484987462522E-2</c:v>
              </c:pt>
              <c:pt idx="10">
                <c:v>7.837407742573109E-2</c:v>
              </c:pt>
              <c:pt idx="11">
                <c:v>8.0550866747100755E-2</c:v>
              </c:pt>
              <c:pt idx="12">
                <c:v>8.2877616997125883E-2</c:v>
              </c:pt>
              <c:pt idx="13">
                <c:v>8.5338815863483339E-2</c:v>
              </c:pt>
              <c:pt idx="14">
                <c:v>8.7789429231173735E-2</c:v>
              </c:pt>
              <c:pt idx="15">
                <c:v>9.0342497359355955E-2</c:v>
              </c:pt>
              <c:pt idx="16">
                <c:v>9.3062640142968112E-2</c:v>
              </c:pt>
              <c:pt idx="17">
                <c:v>9.7026392365473196E-2</c:v>
              </c:pt>
              <c:pt idx="18">
                <c:v>0.10101969709747757</c:v>
              </c:pt>
              <c:pt idx="19">
                <c:v>0.10506020740811535</c:v>
              </c:pt>
              <c:pt idx="20">
                <c:v>0.10880334475851908</c:v>
              </c:pt>
              <c:pt idx="21">
                <c:v>0.11263367849628403</c:v>
              </c:pt>
              <c:pt idx="22">
                <c:v>0.11671745626928989</c:v>
              </c:pt>
              <c:pt idx="23">
                <c:v>0.12128811959278506</c:v>
              </c:pt>
              <c:pt idx="24">
                <c:v>0.12620098379351347</c:v>
              </c:pt>
              <c:pt idx="25">
                <c:v>0.13194939467160638</c:v>
              </c:pt>
              <c:pt idx="26">
                <c:v>0.13809880286158657</c:v>
              </c:pt>
              <c:pt idx="27">
                <c:v>0.1441751248473756</c:v>
              </c:pt>
              <c:pt idx="28">
                <c:v>0.14891700819893741</c:v>
              </c:pt>
              <c:pt idx="29">
                <c:v>0.1528850369049051</c:v>
              </c:pt>
              <c:pt idx="30">
                <c:v>0.1572926619460312</c:v>
              </c:pt>
              <c:pt idx="31">
                <c:v>0.15637733299085504</c:v>
              </c:pt>
              <c:pt idx="32">
                <c:v>0.14756602118488418</c:v>
              </c:pt>
              <c:pt idx="33">
                <c:v>0.12009734109655508</c:v>
              </c:pt>
              <c:pt idx="34">
                <c:v>8.3120000000000013E-2</c:v>
              </c:pt>
            </c:numLit>
          </c:val>
          <c:extLst>
            <c:ext xmlns:c16="http://schemas.microsoft.com/office/drawing/2014/chart" uri="{C3380CC4-5D6E-409C-BE32-E72D297353CC}">
              <c16:uniqueId val="{00000003-49EF-4600-BF3B-BF4368800B0B}"/>
            </c:ext>
          </c:extLst>
        </c:ser>
        <c:ser>
          <c:idx val="6"/>
          <c:order val="4"/>
          <c:tx>
            <c:v>Old age pension</c:v>
          </c:tx>
          <c:spPr>
            <a:solidFill>
              <a:schemeClr val="bg1">
                <a:lumMod val="50000"/>
              </a:schemeClr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3.257648540536999E-2</c:v>
              </c:pt>
              <c:pt idx="1">
                <c:v>3.3569444958557515E-2</c:v>
              </c:pt>
              <c:pt idx="2">
                <c:v>3.4624055939371838E-2</c:v>
              </c:pt>
              <c:pt idx="3">
                <c:v>3.5745857012449631E-2</c:v>
              </c:pt>
              <c:pt idx="4">
                <c:v>3.6942143550236305E-2</c:v>
              </c:pt>
              <c:pt idx="5">
                <c:v>3.8220068099710409E-2</c:v>
              </c:pt>
              <c:pt idx="6">
                <c:v>3.9588407845635616E-2</c:v>
              </c:pt>
              <c:pt idx="7">
                <c:v>4.105738547431418E-2</c:v>
              </c:pt>
              <c:pt idx="8">
                <c:v>4.2637836241862369E-2</c:v>
              </c:pt>
              <c:pt idx="9">
                <c:v>4.4342510593645065E-2</c:v>
              </c:pt>
              <c:pt idx="10">
                <c:v>4.6186987835024097E-2</c:v>
              </c:pt>
              <c:pt idx="11">
                <c:v>4.8189600910709895E-2</c:v>
              </c:pt>
              <c:pt idx="12">
                <c:v>5.0369601036197656E-2</c:v>
              </c:pt>
              <c:pt idx="13">
                <c:v>5.2755117481487507E-2</c:v>
              </c:pt>
              <c:pt idx="14">
                <c:v>5.5371837557106264E-2</c:v>
              </c:pt>
              <c:pt idx="15">
                <c:v>5.8258111976489571E-2</c:v>
              </c:pt>
              <c:pt idx="16">
                <c:v>6.1445429446381351E-2</c:v>
              </c:pt>
              <c:pt idx="17">
                <c:v>6.49775608170826E-2</c:v>
              </c:pt>
              <c:pt idx="18">
                <c:v>6.8933574376754111E-2</c:v>
              </c:pt>
              <c:pt idx="19">
                <c:v>7.3394656187968088E-2</c:v>
              </c:pt>
              <c:pt idx="20">
                <c:v>7.8441083649987545E-2</c:v>
              </c:pt>
              <c:pt idx="21">
                <c:v>8.4225677767532647E-2</c:v>
              </c:pt>
              <c:pt idx="22">
                <c:v>9.094368231137466E-2</c:v>
              </c:pt>
              <c:pt idx="23">
                <c:v>9.8512199755786165E-2</c:v>
              </c:pt>
              <c:pt idx="24">
                <c:v>0.10722236273156829</c:v>
              </c:pt>
              <c:pt idx="25">
                <c:v>0.1174030724671949</c:v>
              </c:pt>
              <c:pt idx="26">
                <c:v>0.12969316448405599</c:v>
              </c:pt>
              <c:pt idx="27">
                <c:v>0.14487635376959559</c:v>
              </c:pt>
              <c:pt idx="28">
                <c:v>0.16434055519641377</c:v>
              </c:pt>
              <c:pt idx="29">
                <c:v>0.19006662835822022</c:v>
              </c:pt>
              <c:pt idx="30">
                <c:v>0.22574185497758029</c:v>
              </c:pt>
              <c:pt idx="31">
                <c:v>0.2780674854950948</c:v>
              </c:pt>
              <c:pt idx="32">
                <c:v>0.3595042716468469</c:v>
              </c:pt>
              <c:pt idx="33">
                <c:v>0.49321571528384278</c:v>
              </c:pt>
              <c:pt idx="34">
                <c:v>0.63387000000000004</c:v>
              </c:pt>
            </c:numLit>
          </c:val>
          <c:extLst>
            <c:ext xmlns:c16="http://schemas.microsoft.com/office/drawing/2014/chart" uri="{C3380CC4-5D6E-409C-BE32-E72D297353CC}">
              <c16:uniqueId val="{00000004-49EF-4600-BF3B-BF4368800B0B}"/>
            </c:ext>
          </c:extLst>
        </c:ser>
        <c:ser>
          <c:idx val="5"/>
          <c:order val="5"/>
          <c:tx>
            <c:v>Other</c:v>
          </c:tx>
          <c:spPr>
            <a:solidFill>
              <a:schemeClr val="accent6"/>
            </a:solidFill>
            <a:ln w="25400">
              <a:noFill/>
            </a:ln>
            <a:effectLst/>
          </c:spP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5.1288320413461472E-2</c:v>
              </c:pt>
              <c:pt idx="1">
                <c:v>5.1158725528991526E-2</c:v>
              </c:pt>
              <c:pt idx="2">
                <c:v>5.0843585012913646E-2</c:v>
              </c:pt>
              <c:pt idx="3">
                <c:v>5.1089036046141699E-2</c:v>
              </c:pt>
              <c:pt idx="4">
                <c:v>5.1369117879198983E-2</c:v>
              </c:pt>
              <c:pt idx="5">
                <c:v>5.118816810110919E-2</c:v>
              </c:pt>
              <c:pt idx="6">
                <c:v>5.1793507641142808E-2</c:v>
              </c:pt>
              <c:pt idx="7">
                <c:v>5.2365074151628596E-2</c:v>
              </c:pt>
              <c:pt idx="8">
                <c:v>5.3250624623983694E-2</c:v>
              </c:pt>
              <c:pt idx="9">
                <c:v>5.4106628255244829E-2</c:v>
              </c:pt>
              <c:pt idx="10">
                <c:v>5.5107707073273927E-2</c:v>
              </c:pt>
              <c:pt idx="11">
                <c:v>5.6280897197223179E-2</c:v>
              </c:pt>
              <c:pt idx="12">
                <c:v>5.7506094460958675E-2</c:v>
              </c:pt>
              <c:pt idx="13">
                <c:v>5.8737275760277666E-2</c:v>
              </c:pt>
              <c:pt idx="14">
                <c:v>5.9839620345341474E-2</c:v>
              </c:pt>
              <c:pt idx="15">
                <c:v>6.1422646341882429E-2</c:v>
              </c:pt>
              <c:pt idx="16">
                <c:v>6.2980842431167972E-2</c:v>
              </c:pt>
              <c:pt idx="17">
                <c:v>6.359730961569765E-2</c:v>
              </c:pt>
              <c:pt idx="18">
                <c:v>6.4555713497636877E-2</c:v>
              </c:pt>
              <c:pt idx="19">
                <c:v>6.6340815333043562E-2</c:v>
              </c:pt>
              <c:pt idx="20">
                <c:v>6.8448676823706284E-2</c:v>
              </c:pt>
              <c:pt idx="21">
                <c:v>7.0700258373006059E-2</c:v>
              </c:pt>
              <c:pt idx="22">
                <c:v>7.3223159952133604E-2</c:v>
              </c:pt>
              <c:pt idx="23">
                <c:v>7.6341992139052794E-2</c:v>
              </c:pt>
              <c:pt idx="24">
                <c:v>7.802298254512792E-2</c:v>
              </c:pt>
              <c:pt idx="25">
                <c:v>8.0913016141095029E-2</c:v>
              </c:pt>
              <c:pt idx="26">
                <c:v>8.4599363282388096E-2</c:v>
              </c:pt>
              <c:pt idx="27">
                <c:v>8.9164080473780036E-2</c:v>
              </c:pt>
              <c:pt idx="28">
                <c:v>9.562046571413356E-2</c:v>
              </c:pt>
              <c:pt idx="29">
                <c:v>0.10324509288331063</c:v>
              </c:pt>
              <c:pt idx="30">
                <c:v>0.1074678375244275</c:v>
              </c:pt>
              <c:pt idx="31">
                <c:v>0.11405846277514284</c:v>
              </c:pt>
              <c:pt idx="32">
                <c:v>0.11826777176252744</c:v>
              </c:pt>
              <c:pt idx="33">
                <c:v>0.13077591072295003</c:v>
              </c:pt>
              <c:pt idx="34">
                <c:v>0.13406000000000001</c:v>
              </c:pt>
            </c:numLit>
          </c:val>
          <c:extLst>
            <c:ext xmlns:c16="http://schemas.microsoft.com/office/drawing/2014/chart" uri="{C3380CC4-5D6E-409C-BE32-E72D297353CC}">
              <c16:uniqueId val="{00000005-49EF-4600-BF3B-BF4368800B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438616"/>
        <c:axId val="692431400"/>
      </c:areaChart>
      <c:catAx>
        <c:axId val="692438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1400"/>
        <c:crosses val="autoZero"/>
        <c:auto val="1"/>
        <c:lblAlgn val="ctr"/>
        <c:lblOffset val="100"/>
        <c:tickMarkSkip val="5"/>
        <c:noMultiLvlLbl val="0"/>
      </c:catAx>
      <c:valAx>
        <c:axId val="692431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(%) of remaining working life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8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Working life expectancy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Plots_WLE!$P$1</c:f>
              <c:strCache>
                <c:ptCount val="1"/>
                <c:pt idx="0">
                  <c:v>WLE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Plots_WLE!$O$2:$O$36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Plots_WLE!$P$2:$P$36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AD-484A-88C3-C56A62B0F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38431"/>
        <c:axId val="165730271"/>
      </c:lineChart>
      <c:catAx>
        <c:axId val="165738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0271"/>
        <c:crosses val="autoZero"/>
        <c:auto val="1"/>
        <c:lblAlgn val="ctr"/>
        <c:lblOffset val="100"/>
        <c:noMultiLvlLbl val="0"/>
      </c:catAx>
      <c:valAx>
        <c:axId val="165730271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HWLE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843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Working life expectancy and working years lost as share of remaing working life years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areaChart>
        <c:grouping val="stacked"/>
        <c:varyColors val="0"/>
        <c:ser>
          <c:idx val="2"/>
          <c:order val="0"/>
          <c:tx>
            <c:strRef>
              <c:f>Plots_WLE!$B$1</c:f>
              <c:strCache>
                <c:ptCount val="1"/>
                <c:pt idx="0">
                  <c:v>WLE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  <a:effectLst/>
          </c:spPr>
          <c:cat>
            <c:numRef>
              <c:f>Plots_WLE!$A$2:$A$36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Plots_WLE!$B$2:$B$36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56-4439-8BD1-607D8AF01892}"/>
            </c:ext>
          </c:extLst>
        </c:ser>
        <c:ser>
          <c:idx val="3"/>
          <c:order val="1"/>
          <c:tx>
            <c:strRef>
              <c:f>Plots_WLE!$C$1</c:f>
              <c:strCache>
                <c:ptCount val="1"/>
                <c:pt idx="0">
                  <c:v>Unemployment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  <a:effectLst/>
          </c:spPr>
          <c:cat>
            <c:numRef>
              <c:f>Plots_WLE!$A$2:$A$36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Plots_WLE!$C$2:$C$36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D56-4439-8BD1-607D8AF01892}"/>
            </c:ext>
          </c:extLst>
        </c:ser>
        <c:ser>
          <c:idx val="4"/>
          <c:order val="2"/>
          <c:tx>
            <c:strRef>
              <c:f>Plots_WLE!$D$1</c:f>
              <c:strCache>
                <c:ptCount val="1"/>
                <c:pt idx="0">
                  <c:v>Pension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  <a:effectLst/>
          </c:spPr>
          <c:cat>
            <c:numRef>
              <c:f>Plots_WLE!$A$2:$A$36</c:f>
              <c:numCache>
                <c:formatCode>General</c:formatCode>
                <c:ptCount val="35"/>
                <c:pt idx="0">
                  <c:v>30</c:v>
                </c:pt>
                <c:pt idx="1">
                  <c:v>31</c:v>
                </c:pt>
                <c:pt idx="2">
                  <c:v>32</c:v>
                </c:pt>
                <c:pt idx="3">
                  <c:v>33</c:v>
                </c:pt>
                <c:pt idx="4">
                  <c:v>34</c:v>
                </c:pt>
                <c:pt idx="5">
                  <c:v>35</c:v>
                </c:pt>
                <c:pt idx="6">
                  <c:v>36</c:v>
                </c:pt>
                <c:pt idx="7">
                  <c:v>37</c:v>
                </c:pt>
                <c:pt idx="8">
                  <c:v>38</c:v>
                </c:pt>
                <c:pt idx="9">
                  <c:v>39</c:v>
                </c:pt>
                <c:pt idx="10">
                  <c:v>40</c:v>
                </c:pt>
                <c:pt idx="11">
                  <c:v>41</c:v>
                </c:pt>
                <c:pt idx="12">
                  <c:v>42</c:v>
                </c:pt>
                <c:pt idx="13">
                  <c:v>43</c:v>
                </c:pt>
                <c:pt idx="14">
                  <c:v>44</c:v>
                </c:pt>
                <c:pt idx="15">
                  <c:v>45</c:v>
                </c:pt>
                <c:pt idx="16">
                  <c:v>46</c:v>
                </c:pt>
                <c:pt idx="17">
                  <c:v>47</c:v>
                </c:pt>
                <c:pt idx="18">
                  <c:v>48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55</c:v>
                </c:pt>
                <c:pt idx="26">
                  <c:v>56</c:v>
                </c:pt>
                <c:pt idx="27">
                  <c:v>57</c:v>
                </c:pt>
                <c:pt idx="28">
                  <c:v>58</c:v>
                </c:pt>
                <c:pt idx="29">
                  <c:v>59</c:v>
                </c:pt>
                <c:pt idx="30">
                  <c:v>60</c:v>
                </c:pt>
                <c:pt idx="31">
                  <c:v>61</c:v>
                </c:pt>
                <c:pt idx="32">
                  <c:v>62</c:v>
                </c:pt>
                <c:pt idx="33">
                  <c:v>63</c:v>
                </c:pt>
                <c:pt idx="34">
                  <c:v>64</c:v>
                </c:pt>
              </c:numCache>
            </c:numRef>
          </c:cat>
          <c:val>
            <c:numRef>
              <c:f>Plots_WLE!$D$2:$D$36</c:f>
              <c:numCache>
                <c:formatCode>0.0000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56-4439-8BD1-607D8AF01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2438616"/>
        <c:axId val="692431400"/>
      </c:areaChart>
      <c:dateAx>
        <c:axId val="69243861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1400"/>
        <c:crosses val="autoZero"/>
        <c:auto val="0"/>
        <c:lblOffset val="100"/>
        <c:baseTimeUnit val="days"/>
        <c:minorUnit val="5"/>
      </c:dateAx>
      <c:valAx>
        <c:axId val="692431400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Share (%) of remaining working life 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6924386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Working life expectancy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WLE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24.963342408121012</c:v>
              </c:pt>
              <c:pt idx="1">
                <c:v>24.191289669323837</c:v>
              </c:pt>
              <c:pt idx="2">
                <c:v>23.420741754502309</c:v>
              </c:pt>
              <c:pt idx="3">
                <c:v>22.633402057318101</c:v>
              </c:pt>
              <c:pt idx="4">
                <c:v>21.840414167475476</c:v>
              </c:pt>
              <c:pt idx="5">
                <c:v>21.052317745986095</c:v>
              </c:pt>
              <c:pt idx="6">
                <c:v>20.237147218158345</c:v>
              </c:pt>
              <c:pt idx="7">
                <c:v>19.423299855289951</c:v>
              </c:pt>
              <c:pt idx="8">
                <c:v>18.613032092405657</c:v>
              </c:pt>
              <c:pt idx="9">
                <c:v>17.80225842347906</c:v>
              </c:pt>
              <c:pt idx="10">
                <c:v>16.984665196005828</c:v>
              </c:pt>
              <c:pt idx="11">
                <c:v>16.162062347560962</c:v>
              </c:pt>
              <c:pt idx="12">
                <c:v>15.344115533297835</c:v>
              </c:pt>
              <c:pt idx="13">
                <c:v>14.535729457742987</c:v>
              </c:pt>
              <c:pt idx="14">
                <c:v>13.735675099277179</c:v>
              </c:pt>
              <c:pt idx="15">
                <c:v>12.946031001492495</c:v>
              </c:pt>
              <c:pt idx="16">
                <c:v>12.155757170924945</c:v>
              </c:pt>
              <c:pt idx="17">
                <c:v>11.384718942634567</c:v>
              </c:pt>
              <c:pt idx="18">
                <c:v>10.610657315212048</c:v>
              </c:pt>
              <c:pt idx="19">
                <c:v>9.8317278458277944</c:v>
              </c:pt>
              <c:pt idx="20">
                <c:v>9.058161191822391</c:v>
              </c:pt>
              <c:pt idx="21">
                <c:v>8.2925930168782873</c:v>
              </c:pt>
              <c:pt idx="22">
                <c:v>7.5410292046844063</c:v>
              </c:pt>
              <c:pt idx="23">
                <c:v>6.790225887689493</c:v>
              </c:pt>
              <c:pt idx="24">
                <c:v>6.0669283774843619</c:v>
              </c:pt>
              <c:pt idx="25">
                <c:v>5.3390790088085325</c:v>
              </c:pt>
              <c:pt idx="26">
                <c:v>4.6248829013661794</c:v>
              </c:pt>
              <c:pt idx="27">
                <c:v>3.9294016711978164</c:v>
              </c:pt>
              <c:pt idx="28">
                <c:v>3.2550808317049089</c:v>
              </c:pt>
              <c:pt idx="29">
                <c:v>2.5889087245215539</c:v>
              </c:pt>
              <c:pt idx="30">
                <c:v>1.9659296345696626</c:v>
              </c:pt>
              <c:pt idx="31">
                <c:v>1.3800254044782447</c:v>
              </c:pt>
              <c:pt idx="32">
                <c:v>0.88835084197918279</c:v>
              </c:pt>
              <c:pt idx="33">
                <c:v>0.44782669284366933</c:v>
              </c:pt>
              <c:pt idx="34">
                <c:v>0.14894000000000002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9C67-4DE6-B7CD-C51109D0CCE9}"/>
            </c:ext>
          </c:extLst>
        </c:ser>
        <c:ser>
          <c:idx val="1"/>
          <c:order val="1"/>
          <c:tx>
            <c:v>HWLE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24.254568890861144</c:v>
              </c:pt>
              <c:pt idx="1">
                <c:v>23.503374939878473</c:v>
              </c:pt>
              <c:pt idx="2">
                <c:v>22.751784979413493</c:v>
              </c:pt>
              <c:pt idx="3">
                <c:v>21.984873400765053</c:v>
              </c:pt>
              <c:pt idx="4">
                <c:v>21.21128947865736</c:v>
              </c:pt>
              <c:pt idx="5">
                <c:v>20.436622684800938</c:v>
              </c:pt>
              <c:pt idx="6">
                <c:v>19.641518019828101</c:v>
              </c:pt>
              <c:pt idx="7">
                <c:v>18.848222564675087</c:v>
              </c:pt>
              <c:pt idx="8">
                <c:v>18.058537760205706</c:v>
              </c:pt>
              <c:pt idx="9">
                <c:v>17.266906801086488</c:v>
              </c:pt>
              <c:pt idx="10">
                <c:v>16.468034499372671</c:v>
              </c:pt>
              <c:pt idx="11">
                <c:v>15.665215515651116</c:v>
              </c:pt>
              <c:pt idx="12">
                <c:v>14.86697154071412</c:v>
              </c:pt>
              <c:pt idx="13">
                <c:v>14.076882935615979</c:v>
              </c:pt>
              <c:pt idx="14">
                <c:v>13.299202051743702</c:v>
              </c:pt>
              <c:pt idx="15">
                <c:v>12.526895807136855</c:v>
              </c:pt>
              <c:pt idx="16">
                <c:v>11.757935612659779</c:v>
              </c:pt>
              <c:pt idx="17">
                <c:v>11.009855629135499</c:v>
              </c:pt>
              <c:pt idx="18">
                <c:v>10.254391309606962</c:v>
              </c:pt>
              <c:pt idx="19">
                <c:v>9.4988252827529802</c:v>
              </c:pt>
              <c:pt idx="20">
                <c:v>8.7502045148241709</c:v>
              </c:pt>
              <c:pt idx="21">
                <c:v>8.0093440041395372</c:v>
              </c:pt>
              <c:pt idx="22">
                <c:v>7.2816080503986731</c:v>
              </c:pt>
              <c:pt idx="23">
                <c:v>6.5547055354599557</c:v>
              </c:pt>
              <c:pt idx="24">
                <c:v>5.8450116404654446</c:v>
              </c:pt>
              <c:pt idx="25">
                <c:v>5.1446551011449992</c:v>
              </c:pt>
              <c:pt idx="26">
                <c:v>4.4596368548648098</c:v>
              </c:pt>
              <c:pt idx="27">
                <c:v>3.7912883851285106</c:v>
              </c:pt>
              <c:pt idx="28">
                <c:v>3.1462060011335256</c:v>
              </c:pt>
              <c:pt idx="29">
                <c:v>2.5076937396643411</c:v>
              </c:pt>
              <c:pt idx="30">
                <c:v>1.9082038257741702</c:v>
              </c:pt>
              <c:pt idx="31">
                <c:v>1.3482212557676696</c:v>
              </c:pt>
              <c:pt idx="32">
                <c:v>0.8680683483010263</c:v>
              </c:pt>
              <c:pt idx="33">
                <c:v>0.43782313662085687</c:v>
              </c:pt>
              <c:pt idx="34">
                <c:v>0.14694000000000002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9C67-4DE6-B7CD-C51109D0CC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5738431"/>
        <c:axId val="165730271"/>
      </c:lineChart>
      <c:catAx>
        <c:axId val="16573843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0271"/>
        <c:crosses val="autoZero"/>
        <c:auto val="1"/>
        <c:lblAlgn val="ctr"/>
        <c:lblOffset val="100"/>
        <c:noMultiLvlLbl val="0"/>
      </c:catAx>
      <c:valAx>
        <c:axId val="165730271"/>
        <c:scaling>
          <c:orientation val="minMax"/>
          <c:max val="3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HWLE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65738431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i-FI"/>
              <a:t>Non-healthy WLE and WYL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title>
    <c:autoTitleDeleted val="0"/>
    <c:plotArea>
      <c:layout>
        <c:manualLayout>
          <c:layoutTarget val="inner"/>
          <c:xMode val="edge"/>
          <c:yMode val="edge"/>
          <c:x val="8.4146646122530588E-2"/>
          <c:y val="9.8792778951411558E-2"/>
          <c:w val="0.89117139166759585"/>
          <c:h val="0.7555594085733216"/>
        </c:manualLayout>
      </c:layout>
      <c:barChart>
        <c:barDir val="bar"/>
        <c:grouping val="stacked"/>
        <c:varyColors val="0"/>
        <c:ser>
          <c:idx val="0"/>
          <c:order val="0"/>
          <c:tx>
            <c:v>Non-healthy WLE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0.70877351725986637</c:v>
              </c:pt>
              <c:pt idx="1">
                <c:v>0.68791472944536292</c:v>
              </c:pt>
              <c:pt idx="2">
                <c:v>0.66895677508881757</c:v>
              </c:pt>
              <c:pt idx="3">
                <c:v>0.64852865655304548</c:v>
              </c:pt>
              <c:pt idx="4">
                <c:v>0.62912468881811567</c:v>
              </c:pt>
              <c:pt idx="5">
                <c:v>0.61569506118515549</c:v>
              </c:pt>
              <c:pt idx="6">
                <c:v>0.59562919833024341</c:v>
              </c:pt>
              <c:pt idx="7">
                <c:v>0.57507729061486512</c:v>
              </c:pt>
              <c:pt idx="8">
                <c:v>0.55449433219995203</c:v>
              </c:pt>
              <c:pt idx="9">
                <c:v>0.53535162239257061</c:v>
              </c:pt>
              <c:pt idx="10">
                <c:v>0.51663069663315775</c:v>
              </c:pt>
              <c:pt idx="11">
                <c:v>0.49684683190984402</c:v>
              </c:pt>
              <c:pt idx="12">
                <c:v>0.47714399258371487</c:v>
              </c:pt>
              <c:pt idx="13">
                <c:v>0.45884652212700799</c:v>
              </c:pt>
              <c:pt idx="14">
                <c:v>0.4364730475334776</c:v>
              </c:pt>
              <c:pt idx="15">
                <c:v>0.41913519435563984</c:v>
              </c:pt>
              <c:pt idx="16">
                <c:v>0.39782155826516608</c:v>
              </c:pt>
              <c:pt idx="17">
                <c:v>0.37486331349906815</c:v>
              </c:pt>
              <c:pt idx="18">
                <c:v>0.35626600560508631</c:v>
              </c:pt>
              <c:pt idx="19">
                <c:v>0.33290256307481397</c:v>
              </c:pt>
              <c:pt idx="20">
                <c:v>0.30795667699821955</c:v>
              </c:pt>
              <c:pt idx="21">
                <c:v>0.28324901273874969</c:v>
              </c:pt>
              <c:pt idx="22">
                <c:v>0.25942115428573287</c:v>
              </c:pt>
              <c:pt idx="23">
                <c:v>0.23552035222953718</c:v>
              </c:pt>
              <c:pt idx="24">
                <c:v>0.22191673701891684</c:v>
              </c:pt>
              <c:pt idx="25">
                <c:v>0.19442390766353307</c:v>
              </c:pt>
              <c:pt idx="26">
                <c:v>0.1652460465013699</c:v>
              </c:pt>
              <c:pt idx="27">
                <c:v>0.13811328606930562</c:v>
              </c:pt>
              <c:pt idx="28">
                <c:v>0.10887483057138343</c:v>
              </c:pt>
              <c:pt idx="29">
                <c:v>8.1214984857212777E-2</c:v>
              </c:pt>
              <c:pt idx="30">
                <c:v>5.7725808795492307E-2</c:v>
              </c:pt>
              <c:pt idx="31">
                <c:v>3.1804148710575068E-2</c:v>
              </c:pt>
              <c:pt idx="32">
                <c:v>2.028249367815654E-2</c:v>
              </c:pt>
              <c:pt idx="33">
                <c:v>1.0003556222812486E-2</c:v>
              </c:pt>
              <c:pt idx="34">
                <c:v>2E-3</c:v>
              </c:pt>
            </c:numLit>
          </c:val>
          <c:extLst>
            <c:ext xmlns:c16="http://schemas.microsoft.com/office/drawing/2014/chart" uri="{C3380CC4-5D6E-409C-BE32-E72D297353CC}">
              <c16:uniqueId val="{00000000-E63B-4414-9835-CC385798ED14}"/>
            </c:ext>
          </c:extLst>
        </c:ser>
        <c:ser>
          <c:idx val="1"/>
          <c:order val="1"/>
          <c:tx>
            <c:v>Unemployment</c:v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3.9158711436060152</c:v>
              </c:pt>
              <c:pt idx="1">
                <c:v>3.7820540647665828</c:v>
              </c:pt>
              <c:pt idx="2">
                <c:v>3.6496699649972126</c:v>
              </c:pt>
              <c:pt idx="3">
                <c:v>3.5226877131084779</c:v>
              </c:pt>
              <c:pt idx="4">
                <c:v>3.3977519879447216</c:v>
              </c:pt>
              <c:pt idx="5">
                <c:v>3.2898671928785332</c:v>
              </c:pt>
              <c:pt idx="6">
                <c:v>3.1738801820967195</c:v>
              </c:pt>
              <c:pt idx="7">
                <c:v>3.0625106433579097</c:v>
              </c:pt>
              <c:pt idx="8">
                <c:v>2.9563643614263584</c:v>
              </c:pt>
              <c:pt idx="9">
                <c:v>2.8512402379017514</c:v>
              </c:pt>
              <c:pt idx="10">
                <c:v>2.7470021983365496</c:v>
              </c:pt>
              <c:pt idx="11">
                <c:v>2.6420281152997735</c:v>
              </c:pt>
              <c:pt idx="12">
                <c:v>2.5405223642715615</c:v>
              </c:pt>
              <c:pt idx="13">
                <c:v>2.4341478806953845</c:v>
              </c:pt>
              <c:pt idx="14">
                <c:v>2.3331831818941429</c:v>
              </c:pt>
              <c:pt idx="15">
                <c:v>2.2265940260064445</c:v>
              </c:pt>
              <c:pt idx="16">
                <c:v>2.1238538356143284</c:v>
              </c:pt>
              <c:pt idx="17">
                <c:v>2.015979664879969</c:v>
              </c:pt>
              <c:pt idx="18">
                <c:v>1.9029253600343554</c:v>
              </c:pt>
              <c:pt idx="19">
                <c:v>1.7910653722209606</c:v>
              </c:pt>
              <c:pt idx="20">
                <c:v>1.6856415080002323</c:v>
              </c:pt>
              <c:pt idx="21">
                <c:v>1.5786837288771314</c:v>
              </c:pt>
              <c:pt idx="22">
                <c:v>1.4653929947335085</c:v>
              </c:pt>
              <c:pt idx="23">
                <c:v>1.352041642896191</c:v>
              </c:pt>
              <c:pt idx="24">
                <c:v>1.2390057233209895</c:v>
              </c:pt>
              <c:pt idx="25">
                <c:v>1.1276561658237161</c:v>
              </c:pt>
              <c:pt idx="26">
                <c:v>1.0090980247760546</c:v>
              </c:pt>
              <c:pt idx="27">
                <c:v>0.88971447428042927</c:v>
              </c:pt>
              <c:pt idx="28">
                <c:v>0.7645810340826168</c:v>
              </c:pt>
              <c:pt idx="29">
                <c:v>0.64713946811960332</c:v>
              </c:pt>
              <c:pt idx="30">
                <c:v>0.52458772141818222</c:v>
              </c:pt>
              <c:pt idx="31">
                <c:v>0.39183803691263946</c:v>
              </c:pt>
              <c:pt idx="32">
                <c:v>0.2196133886707903</c:v>
              </c:pt>
              <c:pt idx="33">
                <c:v>5.9769157331235633E-2</c:v>
              </c:pt>
              <c:pt idx="34">
                <c:v>-2.5270000000000002E-13</c:v>
              </c:pt>
            </c:numLit>
          </c:val>
          <c:extLst>
            <c:ext xmlns:c16="http://schemas.microsoft.com/office/drawing/2014/chart" uri="{C3380CC4-5D6E-409C-BE32-E72D297353CC}">
              <c16:uniqueId val="{00000001-E63B-4414-9835-CC385798ED14}"/>
            </c:ext>
          </c:extLst>
        </c:ser>
        <c:ser>
          <c:idx val="2"/>
          <c:order val="2"/>
          <c:tx>
            <c:v>Disability pension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2.081034902907593</c:v>
              </c:pt>
              <c:pt idx="1">
                <c:v>2.0660818972760442</c:v>
              </c:pt>
              <c:pt idx="2">
                <c:v>2.049913152862648</c:v>
              </c:pt>
              <c:pt idx="3">
                <c:v>2.0328263382156497</c:v>
              </c:pt>
              <c:pt idx="4">
                <c:v>2.0136923318944611</c:v>
              </c:pt>
              <c:pt idx="5">
                <c:v>1.9955536372381113</c:v>
              </c:pt>
              <c:pt idx="6">
                <c:v>1.9752689668479635</c:v>
              </c:pt>
              <c:pt idx="7">
                <c:v>1.9551061872742934</c:v>
              </c:pt>
              <c:pt idx="8">
                <c:v>1.9342861646319409</c:v>
              </c:pt>
              <c:pt idx="9">
                <c:v>1.9102300826112091</c:v>
              </c:pt>
              <c:pt idx="10">
                <c:v>1.8851510531818974</c:v>
              </c:pt>
              <c:pt idx="11">
                <c:v>1.8585551633515707</c:v>
              </c:pt>
              <c:pt idx="12">
                <c:v>1.8316197485668468</c:v>
              </c:pt>
              <c:pt idx="13">
                <c:v>1.8030883689355643</c:v>
              </c:pt>
              <c:pt idx="14">
                <c:v>1.7699778984782644</c:v>
              </c:pt>
              <c:pt idx="15">
                <c:v>1.7351504447106127</c:v>
              </c:pt>
              <c:pt idx="16">
                <c:v>1.6982416113204826</c:v>
              </c:pt>
              <c:pt idx="17">
                <c:v>1.6790016467961912</c:v>
              </c:pt>
              <c:pt idx="18">
                <c:v>1.6513746130906259</c:v>
              </c:pt>
              <c:pt idx="19">
                <c:v>1.6168960857218111</c:v>
              </c:pt>
              <c:pt idx="20">
                <c:v>1.5705315413361778</c:v>
              </c:pt>
              <c:pt idx="21">
                <c:v>1.5179854324557416</c:v>
              </c:pt>
              <c:pt idx="22">
                <c:v>1.4617983389037317</c:v>
              </c:pt>
              <c:pt idx="23">
                <c:v>1.4030631510424048</c:v>
              </c:pt>
              <c:pt idx="24">
                <c:v>1.3390566649219111</c:v>
              </c:pt>
              <c:pt idx="25">
                <c:v>1.2740559413498942</c:v>
              </c:pt>
              <c:pt idx="26">
                <c:v>1.2014097010296021</c:v>
              </c:pt>
              <c:pt idx="27">
                <c:v>1.1174238205887397</c:v>
              </c:pt>
              <c:pt idx="28">
                <c:v>1.0126414357725728</c:v>
              </c:pt>
              <c:pt idx="29">
                <c:v>0.89335040028508306</c:v>
              </c:pt>
              <c:pt idx="30">
                <c:v>0.76886909294012362</c:v>
              </c:pt>
              <c:pt idx="31">
                <c:v>0.61368714037992877</c:v>
              </c:pt>
              <c:pt idx="32">
                <c:v>0.43638379507032704</c:v>
              </c:pt>
              <c:pt idx="33">
                <c:v>0.23821132155368213</c:v>
              </c:pt>
              <c:pt idx="34">
                <c:v>8.3120000000000013E-2</c:v>
              </c:pt>
            </c:numLit>
          </c:val>
          <c:extLst>
            <c:ext xmlns:c16="http://schemas.microsoft.com/office/drawing/2014/chart" uri="{C3380CC4-5D6E-409C-BE32-E72D297353CC}">
              <c16:uniqueId val="{00000002-E63B-4414-9835-CC385798ED14}"/>
            </c:ext>
          </c:extLst>
        </c:ser>
        <c:ser>
          <c:idx val="3"/>
          <c:order val="3"/>
          <c:tx>
            <c:v>Old age pension</c:v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1.1009017817390916</c:v>
              </c:pt>
              <c:pt idx="1">
                <c:v>1.1017553042472235</c:v>
              </c:pt>
              <c:pt idx="2">
                <c:v>1.1024896547936913</c:v>
              </c:pt>
              <c:pt idx="3">
                <c:v>1.1034539332594659</c:v>
              </c:pt>
              <c:pt idx="4">
                <c:v>1.104259210810598</c:v>
              </c:pt>
              <c:pt idx="5">
                <c:v>1.1054669652898623</c:v>
              </c:pt>
              <c:pt idx="6">
                <c:v>1.1060770075502366</c:v>
              </c:pt>
              <c:pt idx="7">
                <c:v>1.1068862218952693</c:v>
              </c:pt>
              <c:pt idx="8">
                <c:v>1.108429767937761</c:v>
              </c:pt>
              <c:pt idx="9">
                <c:v>1.1097879368728067</c:v>
              </c:pt>
              <c:pt idx="10">
                <c:v>1.1109470327482194</c:v>
              </c:pt>
              <c:pt idx="11">
                <c:v>1.1118816619769649</c:v>
              </c:pt>
              <c:pt idx="12">
                <c:v>1.1131830200732262</c:v>
              </c:pt>
              <c:pt idx="13">
                <c:v>1.1146409493760312</c:v>
              </c:pt>
              <c:pt idx="14">
                <c:v>1.1163864434763273</c:v>
              </c:pt>
              <c:pt idx="15">
                <c:v>1.1189262180999242</c:v>
              </c:pt>
              <c:pt idx="16">
                <c:v>1.1212790111154654</c:v>
              </c:pt>
              <c:pt idx="17">
                <c:v>1.1244098534112212</c:v>
              </c:pt>
              <c:pt idx="18">
                <c:v>1.1268609784636607</c:v>
              </c:pt>
              <c:pt idx="19">
                <c:v>1.129557376964182</c:v>
              </c:pt>
              <c:pt idx="20">
                <c:v>1.1322647872849436</c:v>
              </c:pt>
              <c:pt idx="21">
                <c:v>1.1351254224911431</c:v>
              </c:pt>
              <c:pt idx="22">
                <c:v>1.1390012084382188</c:v>
              </c:pt>
              <c:pt idx="23">
                <c:v>1.1395909003250326</c:v>
              </c:pt>
              <c:pt idx="24">
                <c:v>1.1376838367543762</c:v>
              </c:pt>
              <c:pt idx="25">
                <c:v>1.133601881098655</c:v>
              </c:pt>
              <c:pt idx="26">
                <c:v>1.1282836834186198</c:v>
              </c:pt>
              <c:pt idx="27">
                <c:v>1.1228586686750783</c:v>
              </c:pt>
              <c:pt idx="28">
                <c:v>1.1175221540003089</c:v>
              </c:pt>
              <c:pt idx="29">
                <c:v>1.1106129282636454</c:v>
              </c:pt>
              <c:pt idx="30">
                <c:v>1.1034585665209571</c:v>
              </c:pt>
              <c:pt idx="31">
                <c:v>1.0912479241227464</c:v>
              </c:pt>
              <c:pt idx="32">
                <c:v>1.0631298258607171</c:v>
              </c:pt>
              <c:pt idx="33">
                <c:v>0.97828616583901151</c:v>
              </c:pt>
              <c:pt idx="34">
                <c:v>0.63387000000000004</c:v>
              </c:pt>
            </c:numLit>
          </c:val>
          <c:extLst>
            <c:ext xmlns:c16="http://schemas.microsoft.com/office/drawing/2014/chart" uri="{C3380CC4-5D6E-409C-BE32-E72D297353CC}">
              <c16:uniqueId val="{00000003-E63B-4414-9835-CC385798ED14}"/>
            </c:ext>
          </c:extLst>
        </c:ser>
        <c:ser>
          <c:idx val="4"/>
          <c:order val="4"/>
          <c:tx>
            <c:v>Other</c:v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numLit>
              <c:formatCode>General</c:formatCode>
              <c:ptCount val="35"/>
              <c:pt idx="0">
                <c:v>30</c:v>
              </c:pt>
              <c:pt idx="1">
                <c:v>31</c:v>
              </c:pt>
              <c:pt idx="2">
                <c:v>32</c:v>
              </c:pt>
              <c:pt idx="3">
                <c:v>33</c:v>
              </c:pt>
              <c:pt idx="4">
                <c:v>34</c:v>
              </c:pt>
              <c:pt idx="5">
                <c:v>35</c:v>
              </c:pt>
              <c:pt idx="6">
                <c:v>36</c:v>
              </c:pt>
              <c:pt idx="7">
                <c:v>37</c:v>
              </c:pt>
              <c:pt idx="8">
                <c:v>38</c:v>
              </c:pt>
              <c:pt idx="9">
                <c:v>39</c:v>
              </c:pt>
              <c:pt idx="10">
                <c:v>40</c:v>
              </c:pt>
              <c:pt idx="11">
                <c:v>41</c:v>
              </c:pt>
              <c:pt idx="12">
                <c:v>42</c:v>
              </c:pt>
              <c:pt idx="13">
                <c:v>43</c:v>
              </c:pt>
              <c:pt idx="14">
                <c:v>44</c:v>
              </c:pt>
              <c:pt idx="15">
                <c:v>45</c:v>
              </c:pt>
              <c:pt idx="16">
                <c:v>46</c:v>
              </c:pt>
              <c:pt idx="17">
                <c:v>47</c:v>
              </c:pt>
              <c:pt idx="18">
                <c:v>48</c:v>
              </c:pt>
              <c:pt idx="19">
                <c:v>49</c:v>
              </c:pt>
              <c:pt idx="20">
                <c:v>50</c:v>
              </c:pt>
              <c:pt idx="21">
                <c:v>51</c:v>
              </c:pt>
              <c:pt idx="22">
                <c:v>52</c:v>
              </c:pt>
              <c:pt idx="23">
                <c:v>53</c:v>
              </c:pt>
              <c:pt idx="24">
                <c:v>54</c:v>
              </c:pt>
              <c:pt idx="25">
                <c:v>55</c:v>
              </c:pt>
              <c:pt idx="26">
                <c:v>56</c:v>
              </c:pt>
              <c:pt idx="27">
                <c:v>57</c:v>
              </c:pt>
              <c:pt idx="28">
                <c:v>58</c:v>
              </c:pt>
              <c:pt idx="29">
                <c:v>59</c:v>
              </c:pt>
              <c:pt idx="30">
                <c:v>60</c:v>
              </c:pt>
              <c:pt idx="31">
                <c:v>61</c:v>
              </c:pt>
              <c:pt idx="32">
                <c:v>62</c:v>
              </c:pt>
              <c:pt idx="33">
                <c:v>63</c:v>
              </c:pt>
              <c:pt idx="34">
                <c:v>64</c:v>
              </c:pt>
            </c:numLit>
          </c:cat>
          <c:val>
            <c:numLit>
              <c:formatCode>General</c:formatCode>
              <c:ptCount val="35"/>
              <c:pt idx="0">
                <c:v>1.7332564462671467</c:v>
              </c:pt>
              <c:pt idx="1">
                <c:v>1.6790386996173987</c:v>
              </c:pt>
              <c:pt idx="2">
                <c:v>1.6189474331809848</c:v>
              </c:pt>
              <c:pt idx="3">
                <c:v>1.5770889966889174</c:v>
              </c:pt>
              <c:pt idx="4">
                <c:v>1.5355043351012587</c:v>
              </c:pt>
              <c:pt idx="5">
                <c:v>1.4805528002162105</c:v>
              </c:pt>
              <c:pt idx="6">
                <c:v>1.4470803717498117</c:v>
              </c:pt>
              <c:pt idx="7">
                <c:v>1.4117357551474725</c:v>
              </c:pt>
              <c:pt idx="8">
                <c:v>1.384323940823057</c:v>
              </c:pt>
              <c:pt idx="9">
                <c:v>1.3541606584435857</c:v>
              </c:pt>
              <c:pt idx="10">
                <c:v>1.3255192971944929</c:v>
              </c:pt>
              <c:pt idx="11">
                <c:v>1.2985726449395774</c:v>
              </c:pt>
              <c:pt idx="12">
                <c:v>1.2709016269289595</c:v>
              </c:pt>
              <c:pt idx="13">
                <c:v>1.2410354851389025</c:v>
              </c:pt>
              <c:pt idx="14">
                <c:v>1.2064642223117985</c:v>
              </c:pt>
              <c:pt idx="15">
                <c:v>1.1797054014511668</c:v>
              </c:pt>
              <c:pt idx="16">
                <c:v>1.1492977973579428</c:v>
              </c:pt>
              <c:pt idx="17">
                <c:v>1.1005251764319046</c:v>
              </c:pt>
              <c:pt idx="18">
                <c:v>1.055295842919443</c:v>
              </c:pt>
              <c:pt idx="19">
                <c:v>1.0209974573808607</c:v>
              </c:pt>
              <c:pt idx="20">
                <c:v>0.98802850365443617</c:v>
              </c:pt>
              <c:pt idx="21">
                <c:v>0.95284078185035037</c:v>
              </c:pt>
              <c:pt idx="22">
                <c:v>0.91706499617636295</c:v>
              </c:pt>
              <c:pt idx="23">
                <c:v>0.88312553947654415</c:v>
              </c:pt>
              <c:pt idx="24">
                <c:v>0.82786355267310874</c:v>
              </c:pt>
              <c:pt idx="25">
                <c:v>0.78126700924748538</c:v>
              </c:pt>
              <c:pt idx="26">
                <c:v>0.73598390168710326</c:v>
              </c:pt>
              <c:pt idx="27">
                <c:v>0.69106281383675705</c:v>
              </c:pt>
              <c:pt idx="28">
                <c:v>0.6502228782399968</c:v>
              </c:pt>
              <c:pt idx="29">
                <c:v>0.60329020368517783</c:v>
              </c:pt>
              <c:pt idx="30">
                <c:v>0.52531820451989009</c:v>
              </c:pt>
              <c:pt idx="31">
                <c:v>0.44761098375236608</c:v>
              </c:pt>
              <c:pt idx="32">
                <c:v>0.34974270270241337</c:v>
              </c:pt>
              <c:pt idx="33">
                <c:v>0.25939210840358778</c:v>
              </c:pt>
              <c:pt idx="34">
                <c:v>0.13406000000000001</c:v>
              </c:pt>
            </c:numLit>
          </c:val>
          <c:extLst>
            <c:ext xmlns:c16="http://schemas.microsoft.com/office/drawing/2014/chart" uri="{C3380CC4-5D6E-409C-BE32-E72D297353CC}">
              <c16:uniqueId val="{00000004-E63B-4414-9835-CC385798ED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60992"/>
        <c:axId val="10263392"/>
      </c:barChart>
      <c:catAx>
        <c:axId val="1026099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Age (years)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263392"/>
        <c:crosses val="autoZero"/>
        <c:auto val="1"/>
        <c:lblAlgn val="ctr"/>
        <c:lblOffset val="100"/>
        <c:noMultiLvlLbl val="0"/>
      </c:catAx>
      <c:valAx>
        <c:axId val="10263392"/>
        <c:scaling>
          <c:orientation val="minMax"/>
          <c:max val="1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i-FI"/>
                  <a:t>Years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i-F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i-FI"/>
          </a:p>
        </c:txPr>
        <c:crossAx val="10260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i-F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/>
      </a:pPr>
      <a:endParaRPr lang="fi-F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59</xdr:col>
      <xdr:colOff>508001</xdr:colOff>
      <xdr:row>1</xdr:row>
      <xdr:rowOff>141132</xdr:rowOff>
    </xdr:from>
    <xdr:to>
      <xdr:col>72</xdr:col>
      <xdr:colOff>556610</xdr:colOff>
      <xdr:row>27</xdr:row>
      <xdr:rowOff>119061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6580A98-3429-47EA-BA58-0D0A9C2E64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80</xdr:col>
      <xdr:colOff>400844</xdr:colOff>
      <xdr:row>12</xdr:row>
      <xdr:rowOff>172242</xdr:rowOff>
    </xdr:from>
    <xdr:to>
      <xdr:col>90</xdr:col>
      <xdr:colOff>150813</xdr:colOff>
      <xdr:row>38</xdr:row>
      <xdr:rowOff>84017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A95FACB-5893-471F-9A20-4CE6CE1806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98</xdr:col>
      <xdr:colOff>0</xdr:colOff>
      <xdr:row>3</xdr:row>
      <xdr:rowOff>0</xdr:rowOff>
    </xdr:from>
    <xdr:to>
      <xdr:col>107</xdr:col>
      <xdr:colOff>361156</xdr:colOff>
      <xdr:row>28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C9FA012-2B4C-4FE8-8D4F-C58B5C852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84</xdr:col>
      <xdr:colOff>230189</xdr:colOff>
      <xdr:row>56</xdr:row>
      <xdr:rowOff>184149</xdr:rowOff>
    </xdr:from>
    <xdr:to>
      <xdr:col>99</xdr:col>
      <xdr:colOff>373062</xdr:colOff>
      <xdr:row>91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1B9FD1B-2798-4873-BC52-94EAD0D080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61</xdr:col>
      <xdr:colOff>0</xdr:colOff>
      <xdr:row>33</xdr:row>
      <xdr:rowOff>0</xdr:rowOff>
    </xdr:from>
    <xdr:to>
      <xdr:col>74</xdr:col>
      <xdr:colOff>48609</xdr:colOff>
      <xdr:row>59</xdr:row>
      <xdr:rowOff>160492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D96193EA-5734-4976-8A79-7B03C01210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38</xdr:row>
      <xdr:rowOff>0</xdr:rowOff>
    </xdr:from>
    <xdr:to>
      <xdr:col>23</xdr:col>
      <xdr:colOff>359569</xdr:colOff>
      <xdr:row>63</xdr:row>
      <xdr:rowOff>95925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22D94C1-0F6D-4EBE-A142-F9CB1A0282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39</xdr:row>
      <xdr:rowOff>0</xdr:rowOff>
    </xdr:from>
    <xdr:to>
      <xdr:col>13</xdr:col>
      <xdr:colOff>0</xdr:colOff>
      <xdr:row>65</xdr:row>
      <xdr:rowOff>155729</xdr:rowOff>
    </xdr:to>
    <xdr:graphicFrame macro="">
      <xdr:nvGraphicFramePr>
        <xdr:cNvPr id="4" name="Diagram 1">
          <a:extLst>
            <a:ext uri="{FF2B5EF4-FFF2-40B4-BE49-F238E27FC236}">
              <a16:creationId xmlns:a16="http://schemas.microsoft.com/office/drawing/2014/main" id="{BD7F3B9A-4742-4A87-9C6B-6991617710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103</xdr:col>
      <xdr:colOff>0</xdr:colOff>
      <xdr:row>3</xdr:row>
      <xdr:rowOff>0</xdr:rowOff>
    </xdr:from>
    <xdr:to>
      <xdr:col>112</xdr:col>
      <xdr:colOff>361156</xdr:colOff>
      <xdr:row>28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8C2EB83-3B06-4134-94BD-575DCD4571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89</xdr:col>
      <xdr:colOff>230189</xdr:colOff>
      <xdr:row>56</xdr:row>
      <xdr:rowOff>184149</xdr:rowOff>
    </xdr:from>
    <xdr:to>
      <xdr:col>104</xdr:col>
      <xdr:colOff>373062</xdr:colOff>
      <xdr:row>91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7D02DFB-3920-40F1-95A9-57C16B692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66</xdr:col>
      <xdr:colOff>0</xdr:colOff>
      <xdr:row>33</xdr:row>
      <xdr:rowOff>0</xdr:rowOff>
    </xdr:from>
    <xdr:to>
      <xdr:col>79</xdr:col>
      <xdr:colOff>48609</xdr:colOff>
      <xdr:row>59</xdr:row>
      <xdr:rowOff>160492</xdr:rowOff>
    </xdr:to>
    <xdr:graphicFrame macro="">
      <xdr:nvGraphicFramePr>
        <xdr:cNvPr id="6" name="Diagram 1">
          <a:extLst>
            <a:ext uri="{FF2B5EF4-FFF2-40B4-BE49-F238E27FC236}">
              <a16:creationId xmlns:a16="http://schemas.microsoft.com/office/drawing/2014/main" id="{ED561E6D-86A9-4E19-9163-98DADFF495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39</xdr:row>
      <xdr:rowOff>0</xdr:rowOff>
    </xdr:from>
    <xdr:to>
      <xdr:col>14</xdr:col>
      <xdr:colOff>48609</xdr:colOff>
      <xdr:row>65</xdr:row>
      <xdr:rowOff>155729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21057EF8-ECAF-4EF9-A9DC-5E31C10E26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39</xdr:row>
      <xdr:rowOff>0</xdr:rowOff>
    </xdr:from>
    <xdr:to>
      <xdr:col>26</xdr:col>
      <xdr:colOff>359569</xdr:colOff>
      <xdr:row>64</xdr:row>
      <xdr:rowOff>95925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05FC3EA-8588-4B10-BD0A-E47DD31B12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Solovieva Svetlana" id="{D4A133F4-E9ED-47A1-A55E-F91C02591827}" userId="S::Svetlana.Solovieva@ttl.fi::6fe9476b-8bb7-4b50-b6a7-342d558245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" dT="2025-06-23T09:55:29.43" personId="{D4A133F4-E9ED-47A1-A55E-F91C02591827}" id="{1F61D288-A428-4026-B257-F3DE72D8412E}">
    <text>All values in the column should be 1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J2" dT="2025-06-23T09:55:29.43" personId="{D4A133F4-E9ED-47A1-A55E-F91C02591827}" id="{44B6ABE3-8E64-4CA5-8951-BDA265F1C531}">
    <text>All values in the column should be 1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AC2CA-9697-44FC-8EB5-2C674A643EE6}">
  <dimension ref="A1:CS77"/>
  <sheetViews>
    <sheetView workbookViewId="0">
      <selection activeCell="J1" sqref="J1:J1048576"/>
    </sheetView>
  </sheetViews>
  <sheetFormatPr defaultRowHeight="14.5"/>
  <cols>
    <col min="1" max="1" width="8.7265625" style="80"/>
    <col min="2" max="2" width="10.453125" style="80" customWidth="1"/>
    <col min="3" max="3" width="12.453125" style="80" hidden="1" customWidth="1"/>
    <col min="4" max="5" width="8.7265625" style="80"/>
    <col min="6" max="6" width="0" style="80" hidden="1" customWidth="1"/>
    <col min="7" max="7" width="8.7265625" style="80"/>
    <col min="8" max="9" width="0" style="34" hidden="1" customWidth="1"/>
    <col min="10" max="10" width="8.7265625" style="41"/>
    <col min="11" max="12" width="13.7265625" style="20" hidden="1" customWidth="1"/>
    <col min="13" max="13" width="11.453125" style="21" hidden="1" customWidth="1"/>
    <col min="14" max="14" width="0" style="21" hidden="1" customWidth="1"/>
    <col min="15" max="15" width="0" style="22" hidden="1" customWidth="1"/>
    <col min="16" max="16" width="0" style="21" hidden="1" customWidth="1"/>
    <col min="17" max="17" width="0" style="30" hidden="1" customWidth="1"/>
    <col min="18" max="18" width="0" style="22" hidden="1" customWidth="1"/>
    <col min="19" max="19" width="0" style="21" hidden="1" customWidth="1"/>
    <col min="20" max="20" width="0" style="30" hidden="1" customWidth="1"/>
    <col min="21" max="21" width="0" style="22" hidden="1" customWidth="1"/>
    <col min="22" max="22" width="0" style="21" hidden="1" customWidth="1"/>
    <col min="23" max="23" width="0" style="30" hidden="1" customWidth="1"/>
    <col min="24" max="24" width="0" style="22" hidden="1" customWidth="1"/>
    <col min="25" max="25" width="0" style="21" hidden="1" customWidth="1"/>
    <col min="26" max="26" width="0" style="30" hidden="1" customWidth="1"/>
    <col min="27" max="28" width="0" style="21" hidden="1" customWidth="1"/>
    <col min="29" max="29" width="0" style="30" hidden="1" customWidth="1"/>
    <col min="30" max="31" width="0" style="21" hidden="1" customWidth="1"/>
    <col min="32" max="32" width="0" style="30" hidden="1" customWidth="1"/>
    <col min="33" max="34" width="0" style="21" hidden="1" customWidth="1"/>
    <col min="35" max="35" width="0" style="30" hidden="1" customWidth="1"/>
    <col min="36" max="36" width="8.7265625" style="21"/>
    <col min="37" max="37" width="8.7265625" style="80"/>
    <col min="38" max="40" width="8.7265625" style="48"/>
    <col min="42" max="42" width="8.7265625" style="80"/>
    <col min="43" max="43" width="10.36328125" style="48" bestFit="1" customWidth="1"/>
    <col min="44" max="44" width="8.81640625" style="48" bestFit="1" customWidth="1"/>
    <col min="45" max="45" width="9.26953125" style="48" bestFit="1" customWidth="1"/>
    <col min="48" max="48" width="0" hidden="1" customWidth="1"/>
    <col min="52" max="52" width="8.7265625" style="9"/>
    <col min="78" max="78" width="8.7265625" style="9"/>
    <col min="94" max="95" width="8.7265625" style="9"/>
  </cols>
  <sheetData>
    <row r="1" spans="1:97" s="2" customFormat="1" ht="61.5" customHeight="1" thickBot="1">
      <c r="A1" s="73" t="s">
        <v>0</v>
      </c>
      <c r="B1" s="85" t="s">
        <v>1</v>
      </c>
      <c r="C1" s="85" t="s">
        <v>2</v>
      </c>
      <c r="D1" s="85" t="s">
        <v>47</v>
      </c>
      <c r="E1" s="85" t="s">
        <v>48</v>
      </c>
      <c r="F1" s="86"/>
      <c r="G1" s="85" t="s">
        <v>6</v>
      </c>
      <c r="H1" s="37" t="s">
        <v>7</v>
      </c>
      <c r="I1" s="37"/>
      <c r="J1" s="55" t="s">
        <v>46</v>
      </c>
      <c r="K1" s="10" t="s">
        <v>9</v>
      </c>
      <c r="L1" s="11" t="s">
        <v>10</v>
      </c>
      <c r="M1" s="12" t="s">
        <v>11</v>
      </c>
      <c r="N1" s="12" t="s">
        <v>12</v>
      </c>
      <c r="O1" s="13" t="s">
        <v>13</v>
      </c>
      <c r="P1" s="12" t="s">
        <v>14</v>
      </c>
      <c r="Q1" s="24" t="s">
        <v>52</v>
      </c>
      <c r="R1" s="25" t="s">
        <v>16</v>
      </c>
      <c r="S1" s="26" t="s">
        <v>17</v>
      </c>
      <c r="T1" s="24" t="s">
        <v>18</v>
      </c>
      <c r="U1" s="13" t="s">
        <v>19</v>
      </c>
      <c r="V1" s="12" t="s">
        <v>20</v>
      </c>
      <c r="W1" s="24" t="s">
        <v>51</v>
      </c>
      <c r="X1" s="13" t="s">
        <v>22</v>
      </c>
      <c r="Y1" s="12" t="s">
        <v>23</v>
      </c>
      <c r="Z1" s="24" t="s">
        <v>24</v>
      </c>
      <c r="AA1" s="13" t="s">
        <v>25</v>
      </c>
      <c r="AB1" s="12" t="s">
        <v>26</v>
      </c>
      <c r="AC1" s="24" t="s">
        <v>27</v>
      </c>
      <c r="AD1" s="13" t="s">
        <v>28</v>
      </c>
      <c r="AE1" s="12" t="s">
        <v>29</v>
      </c>
      <c r="AF1" s="24" t="s">
        <v>30</v>
      </c>
      <c r="AG1" s="13" t="s">
        <v>31</v>
      </c>
      <c r="AH1" s="12" t="s">
        <v>32</v>
      </c>
      <c r="AI1" s="24" t="s">
        <v>33</v>
      </c>
      <c r="AJ1" s="76"/>
      <c r="AK1" s="73"/>
      <c r="AL1" s="74" t="s">
        <v>49</v>
      </c>
      <c r="AM1" s="74" t="s">
        <v>37</v>
      </c>
      <c r="AN1" s="74" t="s">
        <v>50</v>
      </c>
      <c r="AP1" s="73"/>
      <c r="AQ1" s="74" t="s">
        <v>49</v>
      </c>
      <c r="AR1" s="74" t="s">
        <v>37</v>
      </c>
      <c r="AS1" s="74" t="s">
        <v>50</v>
      </c>
      <c r="AT1" s="71"/>
      <c r="AU1" s="71"/>
      <c r="AV1" s="2" t="s">
        <v>40</v>
      </c>
      <c r="AZ1" s="1"/>
      <c r="BA1" s="2" t="s">
        <v>35</v>
      </c>
      <c r="BB1" s="2" t="s">
        <v>36</v>
      </c>
      <c r="BC1" s="2" t="s">
        <v>37</v>
      </c>
      <c r="BD1" s="2" t="s">
        <v>34</v>
      </c>
      <c r="BE1" s="2" t="s">
        <v>38</v>
      </c>
      <c r="BF1" s="2" t="s">
        <v>39</v>
      </c>
      <c r="BZ1" s="1"/>
      <c r="CA1" s="2" t="s">
        <v>35</v>
      </c>
      <c r="CP1" s="1"/>
      <c r="CQ1" s="3" t="s">
        <v>41</v>
      </c>
      <c r="CR1" s="2" t="s">
        <v>35</v>
      </c>
    </row>
    <row r="2" spans="1:97" s="4" customFormat="1" ht="28.5" customHeight="1">
      <c r="A2" s="73"/>
      <c r="B2" s="87" t="s">
        <v>42</v>
      </c>
      <c r="C2" s="87"/>
      <c r="D2" s="87" t="s">
        <v>42</v>
      </c>
      <c r="E2" s="87" t="s">
        <v>42</v>
      </c>
      <c r="F2" s="87" t="s">
        <v>42</v>
      </c>
      <c r="G2" s="87" t="s">
        <v>42</v>
      </c>
      <c r="H2" s="33" t="s">
        <v>42</v>
      </c>
      <c r="I2" s="33" t="s">
        <v>42</v>
      </c>
      <c r="J2" s="56"/>
      <c r="K2" s="14"/>
      <c r="L2" s="15"/>
      <c r="M2" s="16"/>
      <c r="N2" s="16"/>
      <c r="O2" s="17"/>
      <c r="P2" s="16"/>
      <c r="Q2" s="27" t="s">
        <v>43</v>
      </c>
      <c r="R2" s="28"/>
      <c r="S2" s="29"/>
      <c r="T2" s="27"/>
      <c r="U2" s="17"/>
      <c r="V2" s="16"/>
      <c r="W2" s="27" t="s">
        <v>43</v>
      </c>
      <c r="X2" s="17"/>
      <c r="Y2" s="16"/>
      <c r="Z2" s="27" t="s">
        <v>43</v>
      </c>
      <c r="AA2" s="29"/>
      <c r="AB2" s="29"/>
      <c r="AC2" s="27" t="s">
        <v>43</v>
      </c>
      <c r="AD2" s="29"/>
      <c r="AE2" s="29"/>
      <c r="AF2" s="27" t="s">
        <v>43</v>
      </c>
      <c r="AG2" s="29"/>
      <c r="AH2" s="29"/>
      <c r="AI2" s="27" t="s">
        <v>43</v>
      </c>
      <c r="AJ2" s="77"/>
      <c r="AK2" s="100"/>
      <c r="AL2" s="75" t="s">
        <v>43</v>
      </c>
      <c r="AM2" s="75" t="s">
        <v>43</v>
      </c>
      <c r="AN2" s="75" t="s">
        <v>43</v>
      </c>
      <c r="AO2"/>
      <c r="AP2" s="73"/>
      <c r="AQ2" s="75" t="s">
        <v>43</v>
      </c>
      <c r="AR2" s="75" t="s">
        <v>43</v>
      </c>
      <c r="AS2" s="75" t="s">
        <v>43</v>
      </c>
      <c r="AT2" s="71"/>
      <c r="AU2" s="71"/>
      <c r="AZ2" s="5">
        <v>30</v>
      </c>
      <c r="BA2">
        <v>0.71771035581259124</v>
      </c>
      <c r="BB2">
        <v>2.0973124509122518E-2</v>
      </c>
      <c r="BC2">
        <v>0.11587347870168423</v>
      </c>
      <c r="BD2">
        <v>6.1579338199946092E-2</v>
      </c>
      <c r="BE2">
        <v>3.257648540536999E-2</v>
      </c>
      <c r="BF2">
        <v>5.1288320413461472E-2</v>
      </c>
      <c r="BZ2" s="5">
        <v>30</v>
      </c>
      <c r="CA2">
        <v>24.254568890861144</v>
      </c>
      <c r="CP2" s="5">
        <v>30</v>
      </c>
      <c r="CQ2" s="6">
        <v>24.963342408121012</v>
      </c>
      <c r="CR2">
        <v>24.254568890861144</v>
      </c>
      <c r="CS2"/>
    </row>
    <row r="3" spans="1:97">
      <c r="A3" s="96">
        <v>30</v>
      </c>
      <c r="B3" s="91"/>
      <c r="C3" s="99"/>
      <c r="D3" s="93"/>
      <c r="E3" s="93"/>
      <c r="F3" s="93"/>
      <c r="G3" s="93"/>
      <c r="H3" s="97">
        <v>0</v>
      </c>
      <c r="I3" s="38">
        <v>0</v>
      </c>
      <c r="J3" s="39">
        <f>D3+E3+G3</f>
        <v>0</v>
      </c>
      <c r="K3" s="18">
        <v>100000</v>
      </c>
      <c r="L3" s="19">
        <f>(K4+K3)/2</f>
        <v>100000</v>
      </c>
      <c r="M3" s="20">
        <f>M4+L3</f>
        <v>3494301.8043146264</v>
      </c>
      <c r="N3" s="21">
        <f>M3/K3</f>
        <v>34.943018043146267</v>
      </c>
      <c r="O3" s="22">
        <f t="shared" ref="O3:O37" si="0">D3*L3</f>
        <v>0</v>
      </c>
      <c r="P3" s="21">
        <f t="shared" ref="P3:P37" si="1">P4+O3</f>
        <v>0</v>
      </c>
      <c r="Q3" s="30">
        <f>P3/K3</f>
        <v>0</v>
      </c>
      <c r="R3" s="22">
        <f t="shared" ref="R3:R37" si="2">L3*(1-D3)</f>
        <v>100000</v>
      </c>
      <c r="S3" s="21">
        <f t="shared" ref="S3:S35" si="3">S4+R3</f>
        <v>3494301.8043146264</v>
      </c>
      <c r="T3" s="30">
        <f>S3/L3</f>
        <v>34.943018043146267</v>
      </c>
      <c r="U3" s="22">
        <f t="shared" ref="U3:U37" si="4">E3*L3</f>
        <v>0</v>
      </c>
      <c r="V3" s="21">
        <f t="shared" ref="V3:V35" si="5">V4+U3</f>
        <v>0</v>
      </c>
      <c r="W3" s="30">
        <f>V3/K3</f>
        <v>0</v>
      </c>
      <c r="X3" s="22">
        <f t="shared" ref="X3:X37" si="6">F3*L3</f>
        <v>0</v>
      </c>
      <c r="Y3" s="21">
        <f t="shared" ref="Y3:Y36" si="7">Y4+X3</f>
        <v>0</v>
      </c>
      <c r="Z3" s="30">
        <f t="shared" ref="Z3:Z37" si="8">Y3/K3</f>
        <v>0</v>
      </c>
      <c r="AA3" s="21">
        <f t="shared" ref="AA3:AA37" si="9">G3*L3</f>
        <v>0</v>
      </c>
      <c r="AB3" s="21">
        <f t="shared" ref="AB3:AB37" si="10">AB4+AA3</f>
        <v>0</v>
      </c>
      <c r="AC3" s="30">
        <f t="shared" ref="AC3:AC37" si="11">AB3/K3</f>
        <v>0</v>
      </c>
      <c r="AD3" s="21">
        <f t="shared" ref="AD3:AD37" si="12">$L3*H3</f>
        <v>0</v>
      </c>
      <c r="AE3" s="21">
        <f>AE4+AD3</f>
        <v>0</v>
      </c>
      <c r="AF3" s="30">
        <f>AE3/$K3</f>
        <v>0</v>
      </c>
      <c r="AG3" s="21">
        <f t="shared" ref="AG3:AG37" si="13">$L3*I3</f>
        <v>0</v>
      </c>
      <c r="AH3" s="21">
        <f>AH4+AG3</f>
        <v>0</v>
      </c>
      <c r="AI3" s="30">
        <f>AH3/$K3</f>
        <v>0</v>
      </c>
      <c r="AK3" s="101">
        <f>A3</f>
        <v>30</v>
      </c>
      <c r="AL3" s="102">
        <f>W3</f>
        <v>0</v>
      </c>
      <c r="AM3" s="102">
        <f>AC3</f>
        <v>0</v>
      </c>
      <c r="AN3" s="102">
        <f>Q3</f>
        <v>0</v>
      </c>
      <c r="AP3" s="96">
        <f>A3</f>
        <v>30</v>
      </c>
      <c r="AQ3" s="103">
        <f>AL3/N3</f>
        <v>0</v>
      </c>
      <c r="AR3" s="103">
        <f>AM3/N3</f>
        <v>0</v>
      </c>
      <c r="AS3" s="103">
        <f>AN3/N3</f>
        <v>0</v>
      </c>
      <c r="AT3" s="72"/>
      <c r="AU3" s="72"/>
      <c r="AV3" s="7" t="e">
        <f>SUM(#REF!)</f>
        <v>#REF!</v>
      </c>
      <c r="AZ3" s="8">
        <v>31</v>
      </c>
      <c r="BA3">
        <v>0.71612566632812635</v>
      </c>
      <c r="BB3">
        <v>2.0960112973611122E-2</v>
      </c>
      <c r="BC3">
        <v>0.11523562016723596</v>
      </c>
      <c r="BD3">
        <v>6.2951566707335899E-2</v>
      </c>
      <c r="BE3">
        <v>3.3569444958557515E-2</v>
      </c>
      <c r="BF3">
        <v>5.1158725528991526E-2</v>
      </c>
      <c r="BZ3" s="8">
        <v>31</v>
      </c>
      <c r="CA3">
        <v>23.503374939878473</v>
      </c>
      <c r="CP3" s="8">
        <v>31</v>
      </c>
      <c r="CQ3" s="6">
        <v>24.191289669323837</v>
      </c>
      <c r="CR3">
        <v>23.503374939878473</v>
      </c>
    </row>
    <row r="4" spans="1:97">
      <c r="A4" s="96">
        <v>31</v>
      </c>
      <c r="B4" s="91"/>
      <c r="C4" s="99"/>
      <c r="D4" s="93"/>
      <c r="E4" s="93"/>
      <c r="F4" s="93"/>
      <c r="G4" s="93"/>
      <c r="H4" s="97">
        <v>0</v>
      </c>
      <c r="I4" s="38">
        <v>0</v>
      </c>
      <c r="J4" s="39">
        <f t="shared" ref="J4:J37" si="14">D4+E4+G4</f>
        <v>0</v>
      </c>
      <c r="K4" s="20">
        <f t="shared" ref="K4:K37" si="15">K3*(1-C3)</f>
        <v>100000</v>
      </c>
      <c r="L4" s="19">
        <f>(K5+K4)/2</f>
        <v>100000</v>
      </c>
      <c r="M4" s="20">
        <f t="shared" ref="M4:M35" si="16">M5+L4</f>
        <v>3394301.8043146264</v>
      </c>
      <c r="N4" s="21">
        <f t="shared" ref="N4:N37" si="17">M4/K4</f>
        <v>33.943018043146267</v>
      </c>
      <c r="O4" s="22">
        <f t="shared" si="0"/>
        <v>0</v>
      </c>
      <c r="P4" s="21">
        <f t="shared" si="1"/>
        <v>0</v>
      </c>
      <c r="Q4" s="30">
        <f t="shared" ref="Q4:Q37" si="18">P4/K4</f>
        <v>0</v>
      </c>
      <c r="R4" s="22">
        <f t="shared" si="2"/>
        <v>100000</v>
      </c>
      <c r="S4" s="21">
        <f t="shared" si="3"/>
        <v>3394301.8043146264</v>
      </c>
      <c r="T4" s="30">
        <f t="shared" ref="T4:T37" si="19">S4/L4</f>
        <v>33.943018043146267</v>
      </c>
      <c r="U4" s="22">
        <f t="shared" si="4"/>
        <v>0</v>
      </c>
      <c r="V4" s="21">
        <f t="shared" si="5"/>
        <v>0</v>
      </c>
      <c r="W4" s="30">
        <f t="shared" ref="W4:W37" si="20">V4/K4</f>
        <v>0</v>
      </c>
      <c r="X4" s="22">
        <f t="shared" si="6"/>
        <v>0</v>
      </c>
      <c r="Y4" s="21">
        <f t="shared" si="7"/>
        <v>0</v>
      </c>
      <c r="Z4" s="30">
        <f t="shared" si="8"/>
        <v>0</v>
      </c>
      <c r="AA4" s="21">
        <f t="shared" si="9"/>
        <v>0</v>
      </c>
      <c r="AB4" s="21">
        <f t="shared" si="10"/>
        <v>0</v>
      </c>
      <c r="AC4" s="30">
        <f t="shared" si="11"/>
        <v>0</v>
      </c>
      <c r="AD4" s="21">
        <f t="shared" si="12"/>
        <v>0</v>
      </c>
      <c r="AE4" s="21">
        <f t="shared" ref="AE4" si="21">AE5+AD4</f>
        <v>0</v>
      </c>
      <c r="AF4" s="30">
        <f t="shared" ref="AF4:AF37" si="22">AE4/$K4</f>
        <v>0</v>
      </c>
      <c r="AG4" s="21">
        <f t="shared" si="13"/>
        <v>0</v>
      </c>
      <c r="AH4" s="21">
        <f t="shared" ref="AH4" si="23">AH5+AG4</f>
        <v>0</v>
      </c>
      <c r="AI4" s="30">
        <f t="shared" ref="AI4:AI37" si="24">AH4/$K4</f>
        <v>0</v>
      </c>
      <c r="AK4" s="101">
        <f t="shared" ref="AK4:AK37" si="25">A4</f>
        <v>31</v>
      </c>
      <c r="AL4" s="102">
        <f t="shared" ref="AL4:AL37" si="26">W4</f>
        <v>0</v>
      </c>
      <c r="AM4" s="102">
        <f t="shared" ref="AM4:AM37" si="27">AC4</f>
        <v>0</v>
      </c>
      <c r="AN4" s="102">
        <f t="shared" ref="AN4:AN37" si="28">Q4</f>
        <v>0</v>
      </c>
      <c r="AP4" s="96">
        <f t="shared" ref="AP4:AP37" si="29">A4</f>
        <v>31</v>
      </c>
      <c r="AQ4" s="103">
        <f t="shared" ref="AQ4:AQ37" si="30">AL4/N4</f>
        <v>0</v>
      </c>
      <c r="AR4" s="103">
        <f t="shared" ref="AR4:AR37" si="31">AM4/N4</f>
        <v>0</v>
      </c>
      <c r="AS4" s="103">
        <f t="shared" ref="AS4:AS37" si="32">AN4/N4</f>
        <v>0</v>
      </c>
      <c r="AT4" s="72"/>
      <c r="AU4" s="72"/>
      <c r="AV4" s="7" t="e">
        <f>SUM(#REF!)</f>
        <v>#REF!</v>
      </c>
      <c r="AZ4" s="8">
        <v>32</v>
      </c>
      <c r="BA4">
        <v>0.7145274084183455</v>
      </c>
      <c r="BB4">
        <v>2.1008811013316312E-2</v>
      </c>
      <c r="BC4">
        <v>0.11461910456833779</v>
      </c>
      <c r="BD4">
        <v>6.4378207420778197E-2</v>
      </c>
      <c r="BE4">
        <v>3.4624055939371838E-2</v>
      </c>
      <c r="BF4">
        <v>5.0843585012913646E-2</v>
      </c>
      <c r="BZ4" s="8">
        <v>32</v>
      </c>
      <c r="CA4">
        <v>22.751784979413493</v>
      </c>
      <c r="CP4" s="8">
        <v>32</v>
      </c>
      <c r="CQ4" s="6">
        <v>23.420741754502309</v>
      </c>
      <c r="CR4">
        <v>22.751784979413493</v>
      </c>
    </row>
    <row r="5" spans="1:97">
      <c r="A5" s="96">
        <v>32</v>
      </c>
      <c r="B5" s="91"/>
      <c r="C5" s="99"/>
      <c r="D5" s="93"/>
      <c r="E5" s="93"/>
      <c r="F5" s="93"/>
      <c r="G5" s="93"/>
      <c r="H5" s="97">
        <v>0</v>
      </c>
      <c r="I5" s="38">
        <v>0</v>
      </c>
      <c r="J5" s="39">
        <f t="shared" si="14"/>
        <v>0</v>
      </c>
      <c r="K5" s="20">
        <f t="shared" si="15"/>
        <v>100000</v>
      </c>
      <c r="L5" s="19">
        <f t="shared" ref="L5:L36" si="33">(K6+K5)/2</f>
        <v>100000</v>
      </c>
      <c r="M5" s="20">
        <f t="shared" si="16"/>
        <v>3294301.8043146264</v>
      </c>
      <c r="N5" s="21">
        <f t="shared" si="17"/>
        <v>32.943018043146267</v>
      </c>
      <c r="O5" s="22">
        <f t="shared" si="0"/>
        <v>0</v>
      </c>
      <c r="P5" s="21">
        <f t="shared" si="1"/>
        <v>0</v>
      </c>
      <c r="Q5" s="30">
        <f t="shared" si="18"/>
        <v>0</v>
      </c>
      <c r="R5" s="22">
        <f t="shared" si="2"/>
        <v>100000</v>
      </c>
      <c r="S5" s="21">
        <f t="shared" si="3"/>
        <v>3294301.8043146264</v>
      </c>
      <c r="T5" s="30">
        <f t="shared" si="19"/>
        <v>32.943018043146267</v>
      </c>
      <c r="U5" s="22">
        <f t="shared" si="4"/>
        <v>0</v>
      </c>
      <c r="V5" s="21">
        <f t="shared" si="5"/>
        <v>0</v>
      </c>
      <c r="W5" s="30">
        <f t="shared" si="20"/>
        <v>0</v>
      </c>
      <c r="X5" s="22">
        <f t="shared" si="6"/>
        <v>0</v>
      </c>
      <c r="Y5" s="21">
        <f t="shared" si="7"/>
        <v>0</v>
      </c>
      <c r="Z5" s="30">
        <f t="shared" si="8"/>
        <v>0</v>
      </c>
      <c r="AA5" s="21">
        <f t="shared" si="9"/>
        <v>0</v>
      </c>
      <c r="AB5" s="21">
        <f t="shared" si="10"/>
        <v>0</v>
      </c>
      <c r="AC5" s="30">
        <f t="shared" si="11"/>
        <v>0</v>
      </c>
      <c r="AD5" s="21">
        <f t="shared" si="12"/>
        <v>0</v>
      </c>
      <c r="AE5" s="21">
        <f>AE6+AD5</f>
        <v>0</v>
      </c>
      <c r="AF5" s="30">
        <f t="shared" si="22"/>
        <v>0</v>
      </c>
      <c r="AG5" s="21">
        <f t="shared" si="13"/>
        <v>0</v>
      </c>
      <c r="AH5" s="21">
        <f>AH6+AG5</f>
        <v>0</v>
      </c>
      <c r="AI5" s="30">
        <f t="shared" si="24"/>
        <v>0</v>
      </c>
      <c r="AK5" s="101">
        <f t="shared" si="25"/>
        <v>32</v>
      </c>
      <c r="AL5" s="102">
        <f t="shared" si="26"/>
        <v>0</v>
      </c>
      <c r="AM5" s="102">
        <f t="shared" si="27"/>
        <v>0</v>
      </c>
      <c r="AN5" s="102">
        <f t="shared" si="28"/>
        <v>0</v>
      </c>
      <c r="AP5" s="96">
        <f t="shared" si="29"/>
        <v>32</v>
      </c>
      <c r="AQ5" s="103">
        <f t="shared" si="30"/>
        <v>0</v>
      </c>
      <c r="AR5" s="103">
        <f t="shared" si="31"/>
        <v>0</v>
      </c>
      <c r="AS5" s="103">
        <f t="shared" si="32"/>
        <v>0</v>
      </c>
      <c r="AT5" s="72"/>
      <c r="AU5" s="72"/>
      <c r="AV5" s="7" t="e">
        <f>SUM(#REF!)</f>
        <v>#REF!</v>
      </c>
      <c r="AZ5" s="8">
        <v>33</v>
      </c>
      <c r="BA5">
        <v>0.71218935139339978</v>
      </c>
      <c r="BB5">
        <v>2.1008772479648372E-2</v>
      </c>
      <c r="BC5">
        <v>0.1141157664102319</v>
      </c>
      <c r="BD5">
        <v>6.5852427026431862E-2</v>
      </c>
      <c r="BE5">
        <v>3.5745857012449631E-2</v>
      </c>
      <c r="BF5">
        <v>5.1089036046141699E-2</v>
      </c>
      <c r="BZ5" s="8">
        <v>33</v>
      </c>
      <c r="CA5">
        <v>21.984873400765053</v>
      </c>
      <c r="CP5" s="8">
        <v>33</v>
      </c>
      <c r="CQ5" s="6">
        <v>22.633402057318101</v>
      </c>
      <c r="CR5">
        <v>21.984873400765053</v>
      </c>
    </row>
    <row r="6" spans="1:97">
      <c r="A6" s="96">
        <v>33</v>
      </c>
      <c r="B6" s="91"/>
      <c r="C6" s="99"/>
      <c r="D6" s="93"/>
      <c r="E6" s="93"/>
      <c r="F6" s="93"/>
      <c r="G6" s="93"/>
      <c r="H6" s="97">
        <v>0</v>
      </c>
      <c r="I6" s="38">
        <v>0</v>
      </c>
      <c r="J6" s="39">
        <f t="shared" si="14"/>
        <v>0</v>
      </c>
      <c r="K6" s="20">
        <f t="shared" si="15"/>
        <v>100000</v>
      </c>
      <c r="L6" s="19">
        <f t="shared" si="33"/>
        <v>100000</v>
      </c>
      <c r="M6" s="20">
        <f t="shared" si="16"/>
        <v>3194301.8043146264</v>
      </c>
      <c r="N6" s="21">
        <f t="shared" si="17"/>
        <v>31.943018043146264</v>
      </c>
      <c r="O6" s="22">
        <f t="shared" si="0"/>
        <v>0</v>
      </c>
      <c r="P6" s="21">
        <f t="shared" si="1"/>
        <v>0</v>
      </c>
      <c r="Q6" s="30">
        <f t="shared" si="18"/>
        <v>0</v>
      </c>
      <c r="R6" s="22">
        <f t="shared" si="2"/>
        <v>100000</v>
      </c>
      <c r="S6" s="21">
        <f t="shared" si="3"/>
        <v>3194301.8043146264</v>
      </c>
      <c r="T6" s="30">
        <f t="shared" si="19"/>
        <v>31.943018043146264</v>
      </c>
      <c r="U6" s="22">
        <f t="shared" si="4"/>
        <v>0</v>
      </c>
      <c r="V6" s="21">
        <f t="shared" si="5"/>
        <v>0</v>
      </c>
      <c r="W6" s="30">
        <f t="shared" si="20"/>
        <v>0</v>
      </c>
      <c r="X6" s="22">
        <f t="shared" si="6"/>
        <v>0</v>
      </c>
      <c r="Y6" s="21">
        <f t="shared" si="7"/>
        <v>0</v>
      </c>
      <c r="Z6" s="30">
        <f t="shared" si="8"/>
        <v>0</v>
      </c>
      <c r="AA6" s="21">
        <f t="shared" si="9"/>
        <v>0</v>
      </c>
      <c r="AB6" s="21">
        <f t="shared" si="10"/>
        <v>0</v>
      </c>
      <c r="AC6" s="30">
        <f t="shared" si="11"/>
        <v>0</v>
      </c>
      <c r="AD6" s="21">
        <f t="shared" si="12"/>
        <v>0</v>
      </c>
      <c r="AE6" s="21">
        <f t="shared" ref="AE6:AE30" si="34">AE7+AD6</f>
        <v>0</v>
      </c>
      <c r="AF6" s="30">
        <f t="shared" si="22"/>
        <v>0</v>
      </c>
      <c r="AG6" s="21">
        <f t="shared" si="13"/>
        <v>0</v>
      </c>
      <c r="AH6" s="21">
        <f t="shared" ref="AH6:AH30" si="35">AH7+AG6</f>
        <v>0</v>
      </c>
      <c r="AI6" s="30">
        <f t="shared" si="24"/>
        <v>0</v>
      </c>
      <c r="AK6" s="101">
        <f t="shared" si="25"/>
        <v>33</v>
      </c>
      <c r="AL6" s="102">
        <f t="shared" si="26"/>
        <v>0</v>
      </c>
      <c r="AM6" s="102">
        <f t="shared" si="27"/>
        <v>0</v>
      </c>
      <c r="AN6" s="102">
        <f t="shared" si="28"/>
        <v>0</v>
      </c>
      <c r="AP6" s="96">
        <f t="shared" si="29"/>
        <v>33</v>
      </c>
      <c r="AQ6" s="103">
        <f t="shared" si="30"/>
        <v>0</v>
      </c>
      <c r="AR6" s="103">
        <f t="shared" si="31"/>
        <v>0</v>
      </c>
      <c r="AS6" s="103">
        <f t="shared" si="32"/>
        <v>0</v>
      </c>
      <c r="AT6" s="72"/>
      <c r="AU6" s="72"/>
      <c r="AV6" s="7" t="e">
        <f>SUM(#REF!)</f>
        <v>#REF!</v>
      </c>
      <c r="AZ6" s="8">
        <v>34</v>
      </c>
      <c r="BA6">
        <v>0.7096073939297014</v>
      </c>
      <c r="BB6">
        <v>2.1046883139200636E-2</v>
      </c>
      <c r="BC6">
        <v>0.1136691824328227</v>
      </c>
      <c r="BD6">
        <v>6.7366529943859915E-2</v>
      </c>
      <c r="BE6">
        <v>3.6942143550236305E-2</v>
      </c>
      <c r="BF6">
        <v>5.1369117879198983E-2</v>
      </c>
      <c r="BZ6" s="8">
        <v>34</v>
      </c>
      <c r="CA6">
        <v>21.21128947865736</v>
      </c>
      <c r="CP6" s="8">
        <v>34</v>
      </c>
      <c r="CQ6" s="6">
        <v>21.840414167475476</v>
      </c>
      <c r="CR6">
        <v>21.21128947865736</v>
      </c>
    </row>
    <row r="7" spans="1:97">
      <c r="A7" s="96">
        <v>34</v>
      </c>
      <c r="B7" s="91"/>
      <c r="C7" s="99"/>
      <c r="D7" s="93"/>
      <c r="E7" s="93"/>
      <c r="F7" s="93"/>
      <c r="G7" s="93"/>
      <c r="H7" s="97">
        <v>0</v>
      </c>
      <c r="I7" s="38">
        <v>0</v>
      </c>
      <c r="J7" s="39">
        <f t="shared" si="14"/>
        <v>0</v>
      </c>
      <c r="K7" s="20">
        <f t="shared" si="15"/>
        <v>100000</v>
      </c>
      <c r="L7" s="19">
        <f t="shared" si="33"/>
        <v>100000</v>
      </c>
      <c r="M7" s="20">
        <f t="shared" si="16"/>
        <v>3094301.8043146264</v>
      </c>
      <c r="N7" s="21">
        <f t="shared" si="17"/>
        <v>30.943018043146264</v>
      </c>
      <c r="O7" s="22">
        <f t="shared" si="0"/>
        <v>0</v>
      </c>
      <c r="P7" s="21">
        <f t="shared" si="1"/>
        <v>0</v>
      </c>
      <c r="Q7" s="30">
        <f t="shared" si="18"/>
        <v>0</v>
      </c>
      <c r="R7" s="22">
        <f t="shared" si="2"/>
        <v>100000</v>
      </c>
      <c r="S7" s="21">
        <f t="shared" si="3"/>
        <v>3094301.8043146264</v>
      </c>
      <c r="T7" s="30">
        <f t="shared" si="19"/>
        <v>30.943018043146264</v>
      </c>
      <c r="U7" s="22">
        <f t="shared" si="4"/>
        <v>0</v>
      </c>
      <c r="V7" s="21">
        <f t="shared" si="5"/>
        <v>0</v>
      </c>
      <c r="W7" s="30">
        <f t="shared" si="20"/>
        <v>0</v>
      </c>
      <c r="X7" s="22">
        <f t="shared" si="6"/>
        <v>0</v>
      </c>
      <c r="Y7" s="21">
        <f t="shared" si="7"/>
        <v>0</v>
      </c>
      <c r="Z7" s="30">
        <f t="shared" si="8"/>
        <v>0</v>
      </c>
      <c r="AA7" s="21">
        <f t="shared" si="9"/>
        <v>0</v>
      </c>
      <c r="AB7" s="21">
        <f t="shared" si="10"/>
        <v>0</v>
      </c>
      <c r="AC7" s="30">
        <f t="shared" si="11"/>
        <v>0</v>
      </c>
      <c r="AD7" s="21">
        <f t="shared" si="12"/>
        <v>0</v>
      </c>
      <c r="AE7" s="21">
        <f t="shared" si="34"/>
        <v>0</v>
      </c>
      <c r="AF7" s="30">
        <f t="shared" si="22"/>
        <v>0</v>
      </c>
      <c r="AG7" s="21">
        <f t="shared" si="13"/>
        <v>0</v>
      </c>
      <c r="AH7" s="21">
        <f>AH8+AG7</f>
        <v>0</v>
      </c>
      <c r="AI7" s="30">
        <f t="shared" si="24"/>
        <v>0</v>
      </c>
      <c r="AK7" s="101">
        <f t="shared" si="25"/>
        <v>34</v>
      </c>
      <c r="AL7" s="102">
        <f t="shared" si="26"/>
        <v>0</v>
      </c>
      <c r="AM7" s="102">
        <f t="shared" si="27"/>
        <v>0</v>
      </c>
      <c r="AN7" s="102">
        <f t="shared" si="28"/>
        <v>0</v>
      </c>
      <c r="AP7" s="96">
        <f t="shared" si="29"/>
        <v>34</v>
      </c>
      <c r="AQ7" s="103">
        <f t="shared" si="30"/>
        <v>0</v>
      </c>
      <c r="AR7" s="103">
        <f t="shared" si="31"/>
        <v>0</v>
      </c>
      <c r="AS7" s="103">
        <f t="shared" si="32"/>
        <v>0</v>
      </c>
      <c r="AT7" s="72"/>
      <c r="AU7" s="72"/>
      <c r="AV7" s="7" t="e">
        <f>SUM(#REF!)</f>
        <v>#REF!</v>
      </c>
      <c r="AZ7" s="8">
        <v>35</v>
      </c>
      <c r="BA7">
        <v>0.70656938223058585</v>
      </c>
      <c r="BB7">
        <v>2.1286847916782169E-2</v>
      </c>
      <c r="BC7">
        <v>0.11374283637489874</v>
      </c>
      <c r="BD7">
        <v>6.8993645497011091E-2</v>
      </c>
      <c r="BE7">
        <v>3.8220068099710409E-2</v>
      </c>
      <c r="BF7">
        <v>5.118816810110919E-2</v>
      </c>
      <c r="BZ7" s="8">
        <v>35</v>
      </c>
      <c r="CA7">
        <v>20.436622684800938</v>
      </c>
      <c r="CP7" s="8">
        <v>35</v>
      </c>
      <c r="CQ7" s="6">
        <v>21.052317745986095</v>
      </c>
      <c r="CR7">
        <v>20.436622684800938</v>
      </c>
    </row>
    <row r="8" spans="1:97">
      <c r="A8" s="96">
        <v>35</v>
      </c>
      <c r="B8" s="91"/>
      <c r="C8" s="99"/>
      <c r="D8" s="93"/>
      <c r="E8" s="93"/>
      <c r="F8" s="93"/>
      <c r="G8" s="93"/>
      <c r="H8" s="97">
        <v>0</v>
      </c>
      <c r="I8" s="38">
        <v>0</v>
      </c>
      <c r="J8" s="39">
        <f t="shared" si="14"/>
        <v>0</v>
      </c>
      <c r="K8" s="20">
        <f t="shared" si="15"/>
        <v>100000</v>
      </c>
      <c r="L8" s="19">
        <f t="shared" si="33"/>
        <v>100000</v>
      </c>
      <c r="M8" s="20">
        <f t="shared" si="16"/>
        <v>2994301.8043146264</v>
      </c>
      <c r="N8" s="21">
        <f t="shared" si="17"/>
        <v>29.943018043146264</v>
      </c>
      <c r="O8" s="22">
        <f t="shared" si="0"/>
        <v>0</v>
      </c>
      <c r="P8" s="21">
        <f t="shared" si="1"/>
        <v>0</v>
      </c>
      <c r="Q8" s="30">
        <f t="shared" si="18"/>
        <v>0</v>
      </c>
      <c r="R8" s="22">
        <f t="shared" si="2"/>
        <v>100000</v>
      </c>
      <c r="S8" s="21">
        <f t="shared" si="3"/>
        <v>2994301.8043146264</v>
      </c>
      <c r="T8" s="30">
        <f t="shared" si="19"/>
        <v>29.943018043146264</v>
      </c>
      <c r="U8" s="22">
        <f t="shared" si="4"/>
        <v>0</v>
      </c>
      <c r="V8" s="21">
        <f t="shared" si="5"/>
        <v>0</v>
      </c>
      <c r="W8" s="30">
        <f t="shared" si="20"/>
        <v>0</v>
      </c>
      <c r="X8" s="22">
        <f t="shared" si="6"/>
        <v>0</v>
      </c>
      <c r="Y8" s="21">
        <f t="shared" si="7"/>
        <v>0</v>
      </c>
      <c r="Z8" s="30">
        <f t="shared" si="8"/>
        <v>0</v>
      </c>
      <c r="AA8" s="21">
        <f t="shared" si="9"/>
        <v>0</v>
      </c>
      <c r="AB8" s="21">
        <f t="shared" si="10"/>
        <v>0</v>
      </c>
      <c r="AC8" s="30">
        <f t="shared" si="11"/>
        <v>0</v>
      </c>
      <c r="AD8" s="21">
        <f t="shared" si="12"/>
        <v>0</v>
      </c>
      <c r="AE8" s="21">
        <f t="shared" si="34"/>
        <v>0</v>
      </c>
      <c r="AF8" s="30">
        <f t="shared" si="22"/>
        <v>0</v>
      </c>
      <c r="AG8" s="21">
        <f t="shared" si="13"/>
        <v>0</v>
      </c>
      <c r="AH8" s="21">
        <f t="shared" si="35"/>
        <v>0</v>
      </c>
      <c r="AI8" s="30">
        <f t="shared" si="24"/>
        <v>0</v>
      </c>
      <c r="AK8" s="101">
        <f t="shared" si="25"/>
        <v>35</v>
      </c>
      <c r="AL8" s="102">
        <f t="shared" si="26"/>
        <v>0</v>
      </c>
      <c r="AM8" s="102">
        <f t="shared" si="27"/>
        <v>0</v>
      </c>
      <c r="AN8" s="102">
        <f t="shared" si="28"/>
        <v>0</v>
      </c>
      <c r="AP8" s="96">
        <f t="shared" si="29"/>
        <v>35</v>
      </c>
      <c r="AQ8" s="103">
        <f t="shared" si="30"/>
        <v>0</v>
      </c>
      <c r="AR8" s="103">
        <f t="shared" si="31"/>
        <v>0</v>
      </c>
      <c r="AS8" s="103">
        <f t="shared" si="32"/>
        <v>0</v>
      </c>
      <c r="AT8" s="72"/>
      <c r="AU8" s="72"/>
      <c r="AV8" s="7" t="e">
        <f>SUM(#REF!)</f>
        <v>#REF!</v>
      </c>
      <c r="AZ8" s="8">
        <v>36</v>
      </c>
      <c r="BA8">
        <v>0.70300387836336031</v>
      </c>
      <c r="BB8">
        <v>2.131859849477586E-2</v>
      </c>
      <c r="BC8">
        <v>0.11359865745723709</v>
      </c>
      <c r="BD8">
        <v>7.0698290381786849E-2</v>
      </c>
      <c r="BE8">
        <v>3.9588407845635616E-2</v>
      </c>
      <c r="BF8">
        <v>5.1793507641142808E-2</v>
      </c>
      <c r="BZ8" s="8">
        <v>36</v>
      </c>
      <c r="CA8">
        <v>19.641518019828101</v>
      </c>
      <c r="CP8" s="8">
        <v>36</v>
      </c>
      <c r="CQ8" s="6">
        <v>20.237147218158345</v>
      </c>
      <c r="CR8">
        <v>19.641518019828101</v>
      </c>
    </row>
    <row r="9" spans="1:97">
      <c r="A9" s="96">
        <v>36</v>
      </c>
      <c r="B9" s="91"/>
      <c r="C9" s="99"/>
      <c r="D9" s="93"/>
      <c r="E9" s="93"/>
      <c r="F9" s="93"/>
      <c r="G9" s="93"/>
      <c r="H9" s="97">
        <v>0</v>
      </c>
      <c r="I9" s="38">
        <v>0</v>
      </c>
      <c r="J9" s="39">
        <f t="shared" si="14"/>
        <v>0</v>
      </c>
      <c r="K9" s="20">
        <f t="shared" si="15"/>
        <v>100000</v>
      </c>
      <c r="L9" s="19">
        <f t="shared" si="33"/>
        <v>100000</v>
      </c>
      <c r="M9" s="20">
        <f t="shared" si="16"/>
        <v>2894301.8043146264</v>
      </c>
      <c r="N9" s="21">
        <f t="shared" si="17"/>
        <v>28.943018043146264</v>
      </c>
      <c r="O9" s="22">
        <f t="shared" si="0"/>
        <v>0</v>
      </c>
      <c r="P9" s="21">
        <f t="shared" si="1"/>
        <v>0</v>
      </c>
      <c r="Q9" s="30">
        <f t="shared" si="18"/>
        <v>0</v>
      </c>
      <c r="R9" s="22">
        <f t="shared" si="2"/>
        <v>100000</v>
      </c>
      <c r="S9" s="21">
        <f t="shared" si="3"/>
        <v>2894301.8043146264</v>
      </c>
      <c r="T9" s="30">
        <f t="shared" si="19"/>
        <v>28.943018043146264</v>
      </c>
      <c r="U9" s="22">
        <f t="shared" si="4"/>
        <v>0</v>
      </c>
      <c r="V9" s="21">
        <f t="shared" si="5"/>
        <v>0</v>
      </c>
      <c r="W9" s="30">
        <f t="shared" si="20"/>
        <v>0</v>
      </c>
      <c r="X9" s="22">
        <f t="shared" si="6"/>
        <v>0</v>
      </c>
      <c r="Y9" s="21">
        <f t="shared" si="7"/>
        <v>0</v>
      </c>
      <c r="Z9" s="30">
        <f t="shared" si="8"/>
        <v>0</v>
      </c>
      <c r="AA9" s="21">
        <f t="shared" si="9"/>
        <v>0</v>
      </c>
      <c r="AB9" s="21">
        <f t="shared" si="10"/>
        <v>0</v>
      </c>
      <c r="AC9" s="30">
        <f t="shared" si="11"/>
        <v>0</v>
      </c>
      <c r="AD9" s="21">
        <f t="shared" si="12"/>
        <v>0</v>
      </c>
      <c r="AE9" s="21">
        <f t="shared" si="34"/>
        <v>0</v>
      </c>
      <c r="AF9" s="30">
        <f t="shared" si="22"/>
        <v>0</v>
      </c>
      <c r="AG9" s="21">
        <f t="shared" si="13"/>
        <v>0</v>
      </c>
      <c r="AH9" s="21">
        <f t="shared" si="35"/>
        <v>0</v>
      </c>
      <c r="AI9" s="30">
        <f t="shared" si="24"/>
        <v>0</v>
      </c>
      <c r="AK9" s="101">
        <f t="shared" si="25"/>
        <v>36</v>
      </c>
      <c r="AL9" s="102">
        <f t="shared" si="26"/>
        <v>0</v>
      </c>
      <c r="AM9" s="102">
        <f t="shared" si="27"/>
        <v>0</v>
      </c>
      <c r="AN9" s="102">
        <f t="shared" si="28"/>
        <v>0</v>
      </c>
      <c r="AP9" s="96">
        <f t="shared" si="29"/>
        <v>36</v>
      </c>
      <c r="AQ9" s="103">
        <f t="shared" si="30"/>
        <v>0</v>
      </c>
      <c r="AR9" s="103">
        <f t="shared" si="31"/>
        <v>0</v>
      </c>
      <c r="AS9" s="103">
        <f t="shared" si="32"/>
        <v>0</v>
      </c>
      <c r="AT9" s="72"/>
      <c r="AU9" s="72"/>
      <c r="AV9" s="7" t="e">
        <f>SUM(#REF!)</f>
        <v>#REF!</v>
      </c>
      <c r="AZ9" s="8">
        <v>37</v>
      </c>
      <c r="BA9">
        <v>0.69913124225043632</v>
      </c>
      <c r="BB9">
        <v>2.133116261748242E-2</v>
      </c>
      <c r="BC9">
        <v>0.11359675232765946</v>
      </c>
      <c r="BD9">
        <v>7.2520144154195137E-2</v>
      </c>
      <c r="BE9">
        <v>4.105738547431418E-2</v>
      </c>
      <c r="BF9">
        <v>5.2365074151628596E-2</v>
      </c>
      <c r="BZ9" s="8">
        <v>37</v>
      </c>
      <c r="CA9">
        <v>18.848222564675087</v>
      </c>
      <c r="CP9" s="8">
        <v>37</v>
      </c>
      <c r="CQ9" s="6">
        <v>19.423299855289951</v>
      </c>
      <c r="CR9">
        <v>18.848222564675087</v>
      </c>
    </row>
    <row r="10" spans="1:97">
      <c r="A10" s="96">
        <v>37</v>
      </c>
      <c r="B10" s="91"/>
      <c r="C10" s="99"/>
      <c r="D10" s="93"/>
      <c r="E10" s="93"/>
      <c r="F10" s="93"/>
      <c r="G10" s="93"/>
      <c r="H10" s="97">
        <v>0</v>
      </c>
      <c r="I10" s="38">
        <v>0</v>
      </c>
      <c r="J10" s="39">
        <f t="shared" si="14"/>
        <v>0</v>
      </c>
      <c r="K10" s="20">
        <f t="shared" si="15"/>
        <v>100000</v>
      </c>
      <c r="L10" s="19">
        <f t="shared" si="33"/>
        <v>100000</v>
      </c>
      <c r="M10" s="20">
        <f t="shared" si="16"/>
        <v>2794301.8043146264</v>
      </c>
      <c r="N10" s="21">
        <f t="shared" si="17"/>
        <v>27.943018043146264</v>
      </c>
      <c r="O10" s="22">
        <f t="shared" si="0"/>
        <v>0</v>
      </c>
      <c r="P10" s="21">
        <f t="shared" si="1"/>
        <v>0</v>
      </c>
      <c r="Q10" s="30">
        <f t="shared" si="18"/>
        <v>0</v>
      </c>
      <c r="R10" s="22">
        <f t="shared" si="2"/>
        <v>100000</v>
      </c>
      <c r="S10" s="21">
        <f t="shared" si="3"/>
        <v>2794301.8043146264</v>
      </c>
      <c r="T10" s="30">
        <f t="shared" si="19"/>
        <v>27.943018043146264</v>
      </c>
      <c r="U10" s="22">
        <f t="shared" si="4"/>
        <v>0</v>
      </c>
      <c r="V10" s="21">
        <f t="shared" si="5"/>
        <v>0</v>
      </c>
      <c r="W10" s="30">
        <f t="shared" si="20"/>
        <v>0</v>
      </c>
      <c r="X10" s="22">
        <f t="shared" si="6"/>
        <v>0</v>
      </c>
      <c r="Y10" s="21">
        <f t="shared" si="7"/>
        <v>0</v>
      </c>
      <c r="Z10" s="30">
        <f t="shared" si="8"/>
        <v>0</v>
      </c>
      <c r="AA10" s="21">
        <f t="shared" si="9"/>
        <v>0</v>
      </c>
      <c r="AB10" s="21">
        <f t="shared" si="10"/>
        <v>0</v>
      </c>
      <c r="AC10" s="30">
        <f t="shared" si="11"/>
        <v>0</v>
      </c>
      <c r="AD10" s="21">
        <f t="shared" si="12"/>
        <v>0</v>
      </c>
      <c r="AE10" s="21">
        <f t="shared" si="34"/>
        <v>0</v>
      </c>
      <c r="AF10" s="30">
        <f t="shared" si="22"/>
        <v>0</v>
      </c>
      <c r="AG10" s="21">
        <f t="shared" si="13"/>
        <v>0</v>
      </c>
      <c r="AH10" s="21">
        <f t="shared" si="35"/>
        <v>0</v>
      </c>
      <c r="AI10" s="30">
        <f t="shared" si="24"/>
        <v>0</v>
      </c>
      <c r="AK10" s="101">
        <f t="shared" si="25"/>
        <v>37</v>
      </c>
      <c r="AL10" s="102">
        <f t="shared" si="26"/>
        <v>0</v>
      </c>
      <c r="AM10" s="102">
        <f t="shared" si="27"/>
        <v>0</v>
      </c>
      <c r="AN10" s="102">
        <f t="shared" si="28"/>
        <v>0</v>
      </c>
      <c r="AP10" s="96">
        <f t="shared" si="29"/>
        <v>37</v>
      </c>
      <c r="AQ10" s="103">
        <f t="shared" si="30"/>
        <v>0</v>
      </c>
      <c r="AR10" s="103">
        <f t="shared" si="31"/>
        <v>0</v>
      </c>
      <c r="AS10" s="103">
        <f t="shared" si="32"/>
        <v>0</v>
      </c>
      <c r="AT10" s="72"/>
      <c r="AU10" s="72"/>
      <c r="AV10" s="7" t="e">
        <f>SUM(#REF!)</f>
        <v>#REF!</v>
      </c>
      <c r="AZ10" s="8">
        <v>38</v>
      </c>
      <c r="BA10">
        <v>0.69465562732015473</v>
      </c>
      <c r="BB10">
        <v>2.1329667622847461E-2</v>
      </c>
      <c r="BC10">
        <v>0.11372211678174005</v>
      </c>
      <c r="BD10">
        <v>7.440595617160263E-2</v>
      </c>
      <c r="BE10">
        <v>4.2637836241862369E-2</v>
      </c>
      <c r="BF10">
        <v>5.3250624623983694E-2</v>
      </c>
      <c r="BZ10" s="8">
        <v>38</v>
      </c>
      <c r="CA10">
        <v>18.058537760205706</v>
      </c>
      <c r="CP10" s="8">
        <v>38</v>
      </c>
      <c r="CQ10" s="6">
        <v>18.613032092405657</v>
      </c>
      <c r="CR10">
        <v>18.058537760205706</v>
      </c>
    </row>
    <row r="11" spans="1:97">
      <c r="A11" s="96">
        <v>38</v>
      </c>
      <c r="B11" s="91"/>
      <c r="C11" s="99"/>
      <c r="D11" s="93"/>
      <c r="E11" s="93"/>
      <c r="F11" s="93"/>
      <c r="G11" s="93"/>
      <c r="H11" s="97">
        <v>0</v>
      </c>
      <c r="I11" s="38">
        <v>0</v>
      </c>
      <c r="J11" s="39">
        <f t="shared" si="14"/>
        <v>0</v>
      </c>
      <c r="K11" s="20">
        <f t="shared" si="15"/>
        <v>100000</v>
      </c>
      <c r="L11" s="19">
        <f t="shared" si="33"/>
        <v>100000</v>
      </c>
      <c r="M11" s="20">
        <f t="shared" si="16"/>
        <v>2694301.8043146264</v>
      </c>
      <c r="N11" s="21">
        <f t="shared" si="17"/>
        <v>26.943018043146264</v>
      </c>
      <c r="O11" s="22">
        <f t="shared" si="0"/>
        <v>0</v>
      </c>
      <c r="P11" s="21">
        <f t="shared" si="1"/>
        <v>0</v>
      </c>
      <c r="Q11" s="30">
        <f t="shared" si="18"/>
        <v>0</v>
      </c>
      <c r="R11" s="22">
        <f t="shared" si="2"/>
        <v>100000</v>
      </c>
      <c r="S11" s="21">
        <f t="shared" si="3"/>
        <v>2694301.8043146264</v>
      </c>
      <c r="T11" s="30">
        <f t="shared" si="19"/>
        <v>26.943018043146264</v>
      </c>
      <c r="U11" s="22">
        <f t="shared" si="4"/>
        <v>0</v>
      </c>
      <c r="V11" s="21">
        <f t="shared" si="5"/>
        <v>0</v>
      </c>
      <c r="W11" s="30">
        <f t="shared" si="20"/>
        <v>0</v>
      </c>
      <c r="X11" s="22">
        <f t="shared" si="6"/>
        <v>0</v>
      </c>
      <c r="Y11" s="21">
        <f t="shared" si="7"/>
        <v>0</v>
      </c>
      <c r="Z11" s="30">
        <f t="shared" si="8"/>
        <v>0</v>
      </c>
      <c r="AA11" s="21">
        <f t="shared" si="9"/>
        <v>0</v>
      </c>
      <c r="AB11" s="21">
        <f t="shared" si="10"/>
        <v>0</v>
      </c>
      <c r="AC11" s="30">
        <f t="shared" si="11"/>
        <v>0</v>
      </c>
      <c r="AD11" s="21">
        <f t="shared" si="12"/>
        <v>0</v>
      </c>
      <c r="AE11" s="21">
        <f t="shared" si="34"/>
        <v>0</v>
      </c>
      <c r="AF11" s="30">
        <f t="shared" si="22"/>
        <v>0</v>
      </c>
      <c r="AG11" s="21">
        <f t="shared" si="13"/>
        <v>0</v>
      </c>
      <c r="AH11" s="21">
        <f t="shared" si="35"/>
        <v>0</v>
      </c>
      <c r="AI11" s="30">
        <f t="shared" si="24"/>
        <v>0</v>
      </c>
      <c r="AK11" s="101">
        <f t="shared" si="25"/>
        <v>38</v>
      </c>
      <c r="AL11" s="102">
        <f t="shared" si="26"/>
        <v>0</v>
      </c>
      <c r="AM11" s="102">
        <f t="shared" si="27"/>
        <v>0</v>
      </c>
      <c r="AN11" s="102">
        <f t="shared" si="28"/>
        <v>0</v>
      </c>
      <c r="AP11" s="96">
        <f t="shared" si="29"/>
        <v>38</v>
      </c>
      <c r="AQ11" s="103">
        <f t="shared" si="30"/>
        <v>0</v>
      </c>
      <c r="AR11" s="103">
        <f t="shared" si="31"/>
        <v>0</v>
      </c>
      <c r="AS11" s="103">
        <f t="shared" si="32"/>
        <v>0</v>
      </c>
      <c r="AT11" s="72"/>
      <c r="AU11" s="72"/>
      <c r="AV11" s="7" t="e">
        <f>SUM(#REF!)</f>
        <v>#REF!</v>
      </c>
      <c r="AZ11" s="8">
        <v>39</v>
      </c>
      <c r="BA11">
        <v>0.68991378650605384</v>
      </c>
      <c r="BB11">
        <v>2.1390424421227378E-2</v>
      </c>
      <c r="BC11">
        <v>0.11392370222589274</v>
      </c>
      <c r="BD11">
        <v>7.632484987462522E-2</v>
      </c>
      <c r="BE11">
        <v>4.4342510593645065E-2</v>
      </c>
      <c r="BF11">
        <v>5.4106628255244829E-2</v>
      </c>
      <c r="BZ11" s="8">
        <v>39</v>
      </c>
      <c r="CA11">
        <v>17.266906801086488</v>
      </c>
      <c r="CP11" s="8">
        <v>39</v>
      </c>
      <c r="CQ11" s="6">
        <v>17.80225842347906</v>
      </c>
      <c r="CR11">
        <v>17.266906801086488</v>
      </c>
    </row>
    <row r="12" spans="1:97">
      <c r="A12" s="96">
        <v>39</v>
      </c>
      <c r="B12" s="91"/>
      <c r="C12" s="99"/>
      <c r="D12" s="93"/>
      <c r="E12" s="93"/>
      <c r="F12" s="93"/>
      <c r="G12" s="93"/>
      <c r="H12" s="97">
        <v>0</v>
      </c>
      <c r="I12" s="38">
        <v>0</v>
      </c>
      <c r="J12" s="39">
        <f t="shared" si="14"/>
        <v>0</v>
      </c>
      <c r="K12" s="20">
        <f t="shared" si="15"/>
        <v>100000</v>
      </c>
      <c r="L12" s="19">
        <f t="shared" si="33"/>
        <v>100000</v>
      </c>
      <c r="M12" s="20">
        <f t="shared" si="16"/>
        <v>2594301.8043146264</v>
      </c>
      <c r="N12" s="21">
        <f t="shared" si="17"/>
        <v>25.943018043146264</v>
      </c>
      <c r="O12" s="22">
        <f t="shared" si="0"/>
        <v>0</v>
      </c>
      <c r="P12" s="21">
        <f t="shared" si="1"/>
        <v>0</v>
      </c>
      <c r="Q12" s="30">
        <f t="shared" si="18"/>
        <v>0</v>
      </c>
      <c r="R12" s="22">
        <f t="shared" si="2"/>
        <v>100000</v>
      </c>
      <c r="S12" s="21">
        <f t="shared" si="3"/>
        <v>2594301.8043146264</v>
      </c>
      <c r="T12" s="30">
        <f t="shared" si="19"/>
        <v>25.943018043146264</v>
      </c>
      <c r="U12" s="22">
        <f t="shared" si="4"/>
        <v>0</v>
      </c>
      <c r="V12" s="21">
        <f t="shared" si="5"/>
        <v>0</v>
      </c>
      <c r="W12" s="30">
        <f t="shared" si="20"/>
        <v>0</v>
      </c>
      <c r="X12" s="22">
        <f t="shared" si="6"/>
        <v>0</v>
      </c>
      <c r="Y12" s="21">
        <f t="shared" si="7"/>
        <v>0</v>
      </c>
      <c r="Z12" s="30">
        <f t="shared" si="8"/>
        <v>0</v>
      </c>
      <c r="AA12" s="21">
        <f t="shared" si="9"/>
        <v>0</v>
      </c>
      <c r="AB12" s="21">
        <f t="shared" si="10"/>
        <v>0</v>
      </c>
      <c r="AC12" s="30">
        <f t="shared" si="11"/>
        <v>0</v>
      </c>
      <c r="AD12" s="21">
        <f t="shared" si="12"/>
        <v>0</v>
      </c>
      <c r="AE12" s="21">
        <f t="shared" si="34"/>
        <v>0</v>
      </c>
      <c r="AF12" s="30">
        <f t="shared" si="22"/>
        <v>0</v>
      </c>
      <c r="AG12" s="21">
        <f t="shared" si="13"/>
        <v>0</v>
      </c>
      <c r="AH12" s="21">
        <f t="shared" si="35"/>
        <v>0</v>
      </c>
      <c r="AI12" s="30">
        <f t="shared" si="24"/>
        <v>0</v>
      </c>
      <c r="AK12" s="101">
        <f t="shared" si="25"/>
        <v>39</v>
      </c>
      <c r="AL12" s="102">
        <f t="shared" si="26"/>
        <v>0</v>
      </c>
      <c r="AM12" s="102">
        <f t="shared" si="27"/>
        <v>0</v>
      </c>
      <c r="AN12" s="102">
        <f t="shared" si="28"/>
        <v>0</v>
      </c>
      <c r="AP12" s="96">
        <f t="shared" si="29"/>
        <v>39</v>
      </c>
      <c r="AQ12" s="103">
        <f t="shared" si="30"/>
        <v>0</v>
      </c>
      <c r="AR12" s="103">
        <f t="shared" si="31"/>
        <v>0</v>
      </c>
      <c r="AS12" s="103">
        <f t="shared" si="32"/>
        <v>0</v>
      </c>
      <c r="AT12" s="72"/>
      <c r="AU12" s="72"/>
      <c r="AV12" s="7" t="e">
        <f>SUM(#REF!)</f>
        <v>#REF!</v>
      </c>
      <c r="AZ12" s="8">
        <v>40</v>
      </c>
      <c r="BA12">
        <v>0.68464912067654271</v>
      </c>
      <c r="BB12">
        <v>2.1478625890532066E-2</v>
      </c>
      <c r="BC12">
        <v>0.11420504612492113</v>
      </c>
      <c r="BD12">
        <v>7.837407742573109E-2</v>
      </c>
      <c r="BE12">
        <v>4.6186987835024097E-2</v>
      </c>
      <c r="BF12">
        <v>5.5107707073273927E-2</v>
      </c>
      <c r="BZ12" s="8">
        <v>40</v>
      </c>
      <c r="CA12">
        <v>16.468034499372671</v>
      </c>
      <c r="CP12" s="8">
        <v>40</v>
      </c>
      <c r="CQ12" s="6">
        <v>16.984665196005828</v>
      </c>
      <c r="CR12">
        <v>16.468034499372671</v>
      </c>
    </row>
    <row r="13" spans="1:97">
      <c r="A13" s="96">
        <v>40</v>
      </c>
      <c r="B13" s="91"/>
      <c r="C13" s="99"/>
      <c r="D13" s="93"/>
      <c r="E13" s="93"/>
      <c r="F13" s="93"/>
      <c r="G13" s="93"/>
      <c r="H13" s="97">
        <v>0</v>
      </c>
      <c r="I13" s="38">
        <v>0</v>
      </c>
      <c r="J13" s="39">
        <f t="shared" si="14"/>
        <v>0</v>
      </c>
      <c r="K13" s="20">
        <f t="shared" si="15"/>
        <v>100000</v>
      </c>
      <c r="L13" s="19">
        <f>(K14+K13)/2</f>
        <v>100000</v>
      </c>
      <c r="M13" s="20">
        <f t="shared" si="16"/>
        <v>2494301.8043146264</v>
      </c>
      <c r="N13" s="21">
        <f t="shared" si="17"/>
        <v>24.943018043146264</v>
      </c>
      <c r="O13" s="22">
        <f t="shared" si="0"/>
        <v>0</v>
      </c>
      <c r="P13" s="21">
        <f t="shared" si="1"/>
        <v>0</v>
      </c>
      <c r="Q13" s="30">
        <f t="shared" si="18"/>
        <v>0</v>
      </c>
      <c r="R13" s="22">
        <f t="shared" si="2"/>
        <v>100000</v>
      </c>
      <c r="S13" s="21">
        <f t="shared" si="3"/>
        <v>2494301.8043146264</v>
      </c>
      <c r="T13" s="30">
        <f t="shared" si="19"/>
        <v>24.943018043146264</v>
      </c>
      <c r="U13" s="22">
        <f t="shared" si="4"/>
        <v>0</v>
      </c>
      <c r="V13" s="21">
        <f t="shared" si="5"/>
        <v>0</v>
      </c>
      <c r="W13" s="30">
        <f t="shared" si="20"/>
        <v>0</v>
      </c>
      <c r="X13" s="22">
        <f t="shared" si="6"/>
        <v>0</v>
      </c>
      <c r="Y13" s="21">
        <f t="shared" si="7"/>
        <v>0</v>
      </c>
      <c r="Z13" s="30">
        <f t="shared" si="8"/>
        <v>0</v>
      </c>
      <c r="AA13" s="21">
        <f t="shared" si="9"/>
        <v>0</v>
      </c>
      <c r="AB13" s="21">
        <f t="shared" si="10"/>
        <v>0</v>
      </c>
      <c r="AC13" s="30">
        <f t="shared" si="11"/>
        <v>0</v>
      </c>
      <c r="AD13" s="21">
        <f t="shared" si="12"/>
        <v>0</v>
      </c>
      <c r="AE13" s="21">
        <f t="shared" si="34"/>
        <v>0</v>
      </c>
      <c r="AF13" s="30">
        <f t="shared" si="22"/>
        <v>0</v>
      </c>
      <c r="AG13" s="21">
        <f t="shared" si="13"/>
        <v>0</v>
      </c>
      <c r="AH13" s="21">
        <f t="shared" si="35"/>
        <v>0</v>
      </c>
      <c r="AI13" s="30">
        <f t="shared" si="24"/>
        <v>0</v>
      </c>
      <c r="AK13" s="101">
        <f t="shared" si="25"/>
        <v>40</v>
      </c>
      <c r="AL13" s="102">
        <f t="shared" si="26"/>
        <v>0</v>
      </c>
      <c r="AM13" s="102">
        <f t="shared" si="27"/>
        <v>0</v>
      </c>
      <c r="AN13" s="102">
        <f t="shared" si="28"/>
        <v>0</v>
      </c>
      <c r="AP13" s="96">
        <f t="shared" si="29"/>
        <v>40</v>
      </c>
      <c r="AQ13" s="103">
        <f t="shared" si="30"/>
        <v>0</v>
      </c>
      <c r="AR13" s="103">
        <f t="shared" si="31"/>
        <v>0</v>
      </c>
      <c r="AS13" s="103">
        <f t="shared" si="32"/>
        <v>0</v>
      </c>
      <c r="AT13" s="72"/>
      <c r="AU13" s="72"/>
      <c r="AV13" s="7" t="e">
        <f>SUM(#REF!)</f>
        <v>#REF!</v>
      </c>
      <c r="AZ13" s="8">
        <v>41</v>
      </c>
      <c r="BA13">
        <v>0.67893959374889601</v>
      </c>
      <c r="BB13">
        <v>2.1533632006228712E-2</v>
      </c>
      <c r="BC13">
        <v>0.11450704227354079</v>
      </c>
      <c r="BD13">
        <v>8.0550866747100755E-2</v>
      </c>
      <c r="BE13">
        <v>4.8189600910709895E-2</v>
      </c>
      <c r="BF13">
        <v>5.6280897197223179E-2</v>
      </c>
      <c r="BZ13" s="8">
        <v>41</v>
      </c>
      <c r="CA13">
        <v>15.665215515651116</v>
      </c>
      <c r="CP13" s="8">
        <v>41</v>
      </c>
      <c r="CQ13" s="6">
        <v>16.162062347560962</v>
      </c>
      <c r="CR13">
        <v>15.665215515651116</v>
      </c>
    </row>
    <row r="14" spans="1:97">
      <c r="A14" s="96">
        <v>41</v>
      </c>
      <c r="B14" s="91"/>
      <c r="C14" s="99"/>
      <c r="D14" s="93"/>
      <c r="E14" s="93"/>
      <c r="F14" s="93"/>
      <c r="G14" s="93"/>
      <c r="H14" s="97">
        <v>0</v>
      </c>
      <c r="I14" s="38">
        <v>0</v>
      </c>
      <c r="J14" s="39">
        <f t="shared" si="14"/>
        <v>0</v>
      </c>
      <c r="K14" s="20">
        <f t="shared" si="15"/>
        <v>100000</v>
      </c>
      <c r="L14" s="19">
        <f t="shared" si="33"/>
        <v>100000</v>
      </c>
      <c r="M14" s="20">
        <f t="shared" si="16"/>
        <v>2394301.8043146264</v>
      </c>
      <c r="N14" s="21">
        <f t="shared" si="17"/>
        <v>23.943018043146264</v>
      </c>
      <c r="O14" s="22">
        <f t="shared" si="0"/>
        <v>0</v>
      </c>
      <c r="P14" s="21">
        <f t="shared" si="1"/>
        <v>0</v>
      </c>
      <c r="Q14" s="30">
        <f t="shared" si="18"/>
        <v>0</v>
      </c>
      <c r="R14" s="22">
        <f t="shared" si="2"/>
        <v>100000</v>
      </c>
      <c r="S14" s="21">
        <f t="shared" si="3"/>
        <v>2394301.8043146264</v>
      </c>
      <c r="T14" s="30">
        <f t="shared" si="19"/>
        <v>23.943018043146264</v>
      </c>
      <c r="U14" s="22">
        <f t="shared" si="4"/>
        <v>0</v>
      </c>
      <c r="V14" s="21">
        <f t="shared" si="5"/>
        <v>0</v>
      </c>
      <c r="W14" s="30">
        <f t="shared" si="20"/>
        <v>0</v>
      </c>
      <c r="X14" s="22">
        <f t="shared" si="6"/>
        <v>0</v>
      </c>
      <c r="Y14" s="21">
        <f t="shared" si="7"/>
        <v>0</v>
      </c>
      <c r="Z14" s="30">
        <f t="shared" si="8"/>
        <v>0</v>
      </c>
      <c r="AA14" s="21">
        <f t="shared" si="9"/>
        <v>0</v>
      </c>
      <c r="AB14" s="21">
        <f t="shared" si="10"/>
        <v>0</v>
      </c>
      <c r="AC14" s="30">
        <f t="shared" si="11"/>
        <v>0</v>
      </c>
      <c r="AD14" s="21">
        <f t="shared" si="12"/>
        <v>0</v>
      </c>
      <c r="AE14" s="21">
        <f t="shared" si="34"/>
        <v>0</v>
      </c>
      <c r="AF14" s="30">
        <f t="shared" si="22"/>
        <v>0</v>
      </c>
      <c r="AG14" s="21">
        <f t="shared" si="13"/>
        <v>0</v>
      </c>
      <c r="AH14" s="21">
        <f t="shared" si="35"/>
        <v>0</v>
      </c>
      <c r="AI14" s="30">
        <f t="shared" si="24"/>
        <v>0</v>
      </c>
      <c r="AK14" s="101">
        <f t="shared" si="25"/>
        <v>41</v>
      </c>
      <c r="AL14" s="102">
        <f t="shared" si="26"/>
        <v>0</v>
      </c>
      <c r="AM14" s="102">
        <f t="shared" si="27"/>
        <v>0</v>
      </c>
      <c r="AN14" s="102">
        <f t="shared" si="28"/>
        <v>0</v>
      </c>
      <c r="AP14" s="96">
        <f t="shared" si="29"/>
        <v>41</v>
      </c>
      <c r="AQ14" s="103">
        <f t="shared" si="30"/>
        <v>0</v>
      </c>
      <c r="AR14" s="103">
        <f t="shared" si="31"/>
        <v>0</v>
      </c>
      <c r="AS14" s="103">
        <f t="shared" si="32"/>
        <v>0</v>
      </c>
      <c r="AT14" s="72"/>
      <c r="AU14" s="72"/>
      <c r="AV14" s="7" t="e">
        <f>SUM(#REF!)</f>
        <v>#REF!</v>
      </c>
      <c r="AZ14" s="8">
        <v>42</v>
      </c>
      <c r="BA14">
        <v>0.67270467804388123</v>
      </c>
      <c r="BB14">
        <v>2.1589938141240442E-2</v>
      </c>
      <c r="BC14">
        <v>0.11495423088961462</v>
      </c>
      <c r="BD14">
        <v>8.2877616997125883E-2</v>
      </c>
      <c r="BE14">
        <v>5.0369601036197656E-2</v>
      </c>
      <c r="BF14">
        <v>5.7506094460958675E-2</v>
      </c>
      <c r="BZ14" s="8">
        <v>42</v>
      </c>
      <c r="CA14">
        <v>14.86697154071412</v>
      </c>
      <c r="CP14" s="8">
        <v>42</v>
      </c>
      <c r="CQ14" s="6">
        <v>15.344115533297835</v>
      </c>
      <c r="CR14">
        <v>14.86697154071412</v>
      </c>
    </row>
    <row r="15" spans="1:97">
      <c r="A15" s="96">
        <v>42</v>
      </c>
      <c r="B15" s="91"/>
      <c r="C15" s="99"/>
      <c r="D15" s="93"/>
      <c r="E15" s="93"/>
      <c r="F15" s="93"/>
      <c r="G15" s="93"/>
      <c r="H15" s="97">
        <v>0</v>
      </c>
      <c r="I15" s="38">
        <v>0</v>
      </c>
      <c r="J15" s="39">
        <f t="shared" si="14"/>
        <v>0</v>
      </c>
      <c r="K15" s="20">
        <f t="shared" si="15"/>
        <v>100000</v>
      </c>
      <c r="L15" s="19">
        <f t="shared" si="33"/>
        <v>100000</v>
      </c>
      <c r="M15" s="20">
        <f t="shared" si="16"/>
        <v>2294301.8043146264</v>
      </c>
      <c r="N15" s="21">
        <f t="shared" si="17"/>
        <v>22.943018043146264</v>
      </c>
      <c r="O15" s="22">
        <f t="shared" si="0"/>
        <v>0</v>
      </c>
      <c r="P15" s="21">
        <f t="shared" si="1"/>
        <v>0</v>
      </c>
      <c r="Q15" s="30">
        <f t="shared" si="18"/>
        <v>0</v>
      </c>
      <c r="R15" s="22">
        <f t="shared" si="2"/>
        <v>100000</v>
      </c>
      <c r="S15" s="21">
        <f t="shared" si="3"/>
        <v>2294301.8043146264</v>
      </c>
      <c r="T15" s="30">
        <f t="shared" si="19"/>
        <v>22.943018043146264</v>
      </c>
      <c r="U15" s="22">
        <f t="shared" si="4"/>
        <v>0</v>
      </c>
      <c r="V15" s="21">
        <f t="shared" si="5"/>
        <v>0</v>
      </c>
      <c r="W15" s="30">
        <f t="shared" si="20"/>
        <v>0</v>
      </c>
      <c r="X15" s="22">
        <f t="shared" si="6"/>
        <v>0</v>
      </c>
      <c r="Y15" s="21">
        <f t="shared" si="7"/>
        <v>0</v>
      </c>
      <c r="Z15" s="30">
        <f t="shared" si="8"/>
        <v>0</v>
      </c>
      <c r="AA15" s="21">
        <f t="shared" si="9"/>
        <v>0</v>
      </c>
      <c r="AB15" s="21">
        <f t="shared" si="10"/>
        <v>0</v>
      </c>
      <c r="AC15" s="30">
        <f t="shared" si="11"/>
        <v>0</v>
      </c>
      <c r="AD15" s="21">
        <f t="shared" si="12"/>
        <v>0</v>
      </c>
      <c r="AE15" s="21">
        <f t="shared" si="34"/>
        <v>0</v>
      </c>
      <c r="AF15" s="30">
        <f t="shared" si="22"/>
        <v>0</v>
      </c>
      <c r="AG15" s="21">
        <f t="shared" si="13"/>
        <v>0</v>
      </c>
      <c r="AH15" s="21">
        <f t="shared" si="35"/>
        <v>0</v>
      </c>
      <c r="AI15" s="30">
        <f t="shared" si="24"/>
        <v>0</v>
      </c>
      <c r="AK15" s="101">
        <f t="shared" si="25"/>
        <v>42</v>
      </c>
      <c r="AL15" s="102">
        <f t="shared" si="26"/>
        <v>0</v>
      </c>
      <c r="AM15" s="102">
        <f t="shared" si="27"/>
        <v>0</v>
      </c>
      <c r="AN15" s="102">
        <f t="shared" si="28"/>
        <v>0</v>
      </c>
      <c r="AP15" s="96">
        <f t="shared" si="29"/>
        <v>42</v>
      </c>
      <c r="AQ15" s="103">
        <f t="shared" si="30"/>
        <v>0</v>
      </c>
      <c r="AR15" s="103">
        <f t="shared" si="31"/>
        <v>0</v>
      </c>
      <c r="AS15" s="103">
        <f t="shared" si="32"/>
        <v>0</v>
      </c>
      <c r="AT15" s="72"/>
      <c r="AU15" s="72"/>
      <c r="AV15" s="7" t="e">
        <f>SUM(#REF!)</f>
        <v>#REF!</v>
      </c>
      <c r="AZ15" s="8">
        <v>43</v>
      </c>
      <c r="BA15">
        <v>0.6662482779385468</v>
      </c>
      <c r="BB15">
        <v>2.1716860657535423E-2</v>
      </c>
      <c r="BC15">
        <v>0.11520638774780707</v>
      </c>
      <c r="BD15">
        <v>8.5338815863483339E-2</v>
      </c>
      <c r="BE15">
        <v>5.2755117481487507E-2</v>
      </c>
      <c r="BF15">
        <v>5.8737275760277666E-2</v>
      </c>
      <c r="BZ15" s="8">
        <v>43</v>
      </c>
      <c r="CA15">
        <v>14.076882935615979</v>
      </c>
      <c r="CP15" s="8">
        <v>43</v>
      </c>
      <c r="CQ15" s="6">
        <v>14.535729457742987</v>
      </c>
      <c r="CR15">
        <v>14.076882935615979</v>
      </c>
    </row>
    <row r="16" spans="1:97">
      <c r="A16" s="96">
        <v>43</v>
      </c>
      <c r="B16" s="91"/>
      <c r="C16" s="99"/>
      <c r="D16" s="93"/>
      <c r="E16" s="93"/>
      <c r="F16" s="93"/>
      <c r="G16" s="93"/>
      <c r="H16" s="97">
        <v>0</v>
      </c>
      <c r="I16" s="38">
        <v>0</v>
      </c>
      <c r="J16" s="39">
        <f t="shared" si="14"/>
        <v>0</v>
      </c>
      <c r="K16" s="20">
        <f t="shared" si="15"/>
        <v>100000</v>
      </c>
      <c r="L16" s="19">
        <f t="shared" si="33"/>
        <v>100000</v>
      </c>
      <c r="M16" s="20">
        <f t="shared" si="16"/>
        <v>2194301.8043146264</v>
      </c>
      <c r="N16" s="21">
        <f t="shared" si="17"/>
        <v>21.943018043146264</v>
      </c>
      <c r="O16" s="22">
        <f t="shared" si="0"/>
        <v>0</v>
      </c>
      <c r="P16" s="21">
        <f t="shared" si="1"/>
        <v>0</v>
      </c>
      <c r="Q16" s="30">
        <f t="shared" si="18"/>
        <v>0</v>
      </c>
      <c r="R16" s="22">
        <f t="shared" si="2"/>
        <v>100000</v>
      </c>
      <c r="S16" s="21">
        <f t="shared" si="3"/>
        <v>2194301.8043146264</v>
      </c>
      <c r="T16" s="30">
        <f t="shared" si="19"/>
        <v>21.943018043146264</v>
      </c>
      <c r="U16" s="22">
        <f t="shared" si="4"/>
        <v>0</v>
      </c>
      <c r="V16" s="21">
        <f t="shared" si="5"/>
        <v>0</v>
      </c>
      <c r="W16" s="30">
        <f t="shared" si="20"/>
        <v>0</v>
      </c>
      <c r="X16" s="22">
        <f t="shared" si="6"/>
        <v>0</v>
      </c>
      <c r="Y16" s="21">
        <f t="shared" si="7"/>
        <v>0</v>
      </c>
      <c r="Z16" s="30">
        <f t="shared" si="8"/>
        <v>0</v>
      </c>
      <c r="AA16" s="21">
        <f t="shared" si="9"/>
        <v>0</v>
      </c>
      <c r="AB16" s="21">
        <f t="shared" si="10"/>
        <v>0</v>
      </c>
      <c r="AC16" s="30">
        <f t="shared" si="11"/>
        <v>0</v>
      </c>
      <c r="AD16" s="21">
        <f t="shared" si="12"/>
        <v>0</v>
      </c>
      <c r="AE16" s="21">
        <f t="shared" si="34"/>
        <v>0</v>
      </c>
      <c r="AF16" s="30">
        <f t="shared" si="22"/>
        <v>0</v>
      </c>
      <c r="AG16" s="21">
        <f t="shared" si="13"/>
        <v>0</v>
      </c>
      <c r="AH16" s="21">
        <f t="shared" si="35"/>
        <v>0</v>
      </c>
      <c r="AI16" s="30">
        <f t="shared" si="24"/>
        <v>0</v>
      </c>
      <c r="AK16" s="101">
        <f t="shared" si="25"/>
        <v>43</v>
      </c>
      <c r="AL16" s="102">
        <f t="shared" si="26"/>
        <v>0</v>
      </c>
      <c r="AM16" s="102">
        <f t="shared" si="27"/>
        <v>0</v>
      </c>
      <c r="AN16" s="102">
        <f t="shared" si="28"/>
        <v>0</v>
      </c>
      <c r="AP16" s="96">
        <f t="shared" si="29"/>
        <v>43</v>
      </c>
      <c r="AQ16" s="103">
        <f t="shared" si="30"/>
        <v>0</v>
      </c>
      <c r="AR16" s="103">
        <f t="shared" si="31"/>
        <v>0</v>
      </c>
      <c r="AS16" s="103">
        <f t="shared" si="32"/>
        <v>0</v>
      </c>
      <c r="AT16" s="72"/>
      <c r="AU16" s="72"/>
      <c r="AV16" s="7" t="e">
        <f>SUM(#REF!)</f>
        <v>#REF!</v>
      </c>
      <c r="AZ16" s="8">
        <v>44</v>
      </c>
      <c r="BA16">
        <v>0.65962934246603633</v>
      </c>
      <c r="BB16">
        <v>2.1648699540654466E-2</v>
      </c>
      <c r="BC16">
        <v>0.11572394209349272</v>
      </c>
      <c r="BD16">
        <v>8.7789429231173735E-2</v>
      </c>
      <c r="BE16">
        <v>5.5371837557106264E-2</v>
      </c>
      <c r="BF16">
        <v>5.9839620345341474E-2</v>
      </c>
      <c r="BZ16" s="8">
        <v>44</v>
      </c>
      <c r="CA16">
        <v>13.299202051743702</v>
      </c>
      <c r="CP16" s="8">
        <v>44</v>
      </c>
      <c r="CQ16" s="6">
        <v>13.735675099277179</v>
      </c>
      <c r="CR16">
        <v>13.299202051743702</v>
      </c>
    </row>
    <row r="17" spans="1:96">
      <c r="A17" s="96">
        <v>44</v>
      </c>
      <c r="B17" s="91"/>
      <c r="C17" s="99"/>
      <c r="D17" s="93"/>
      <c r="E17" s="93"/>
      <c r="F17" s="93"/>
      <c r="G17" s="93"/>
      <c r="H17" s="97">
        <v>0</v>
      </c>
      <c r="I17" s="38">
        <v>0</v>
      </c>
      <c r="J17" s="39">
        <f t="shared" si="14"/>
        <v>0</v>
      </c>
      <c r="K17" s="20">
        <f t="shared" si="15"/>
        <v>100000</v>
      </c>
      <c r="L17" s="19">
        <f t="shared" si="33"/>
        <v>100000</v>
      </c>
      <c r="M17" s="20">
        <f t="shared" si="16"/>
        <v>2094301.8043146261</v>
      </c>
      <c r="N17" s="21">
        <f t="shared" si="17"/>
        <v>20.94301804314626</v>
      </c>
      <c r="O17" s="22">
        <f t="shared" si="0"/>
        <v>0</v>
      </c>
      <c r="P17" s="21">
        <f t="shared" si="1"/>
        <v>0</v>
      </c>
      <c r="Q17" s="30">
        <f t="shared" si="18"/>
        <v>0</v>
      </c>
      <c r="R17" s="22">
        <f t="shared" si="2"/>
        <v>100000</v>
      </c>
      <c r="S17" s="21">
        <f t="shared" si="3"/>
        <v>2094301.8043146261</v>
      </c>
      <c r="T17" s="30">
        <f t="shared" si="19"/>
        <v>20.94301804314626</v>
      </c>
      <c r="U17" s="22">
        <f t="shared" si="4"/>
        <v>0</v>
      </c>
      <c r="V17" s="21">
        <f t="shared" si="5"/>
        <v>0</v>
      </c>
      <c r="W17" s="30">
        <f t="shared" si="20"/>
        <v>0</v>
      </c>
      <c r="X17" s="22">
        <f t="shared" si="6"/>
        <v>0</v>
      </c>
      <c r="Y17" s="21">
        <f t="shared" si="7"/>
        <v>0</v>
      </c>
      <c r="Z17" s="30">
        <f t="shared" si="8"/>
        <v>0</v>
      </c>
      <c r="AA17" s="21">
        <f t="shared" si="9"/>
        <v>0</v>
      </c>
      <c r="AB17" s="21">
        <f t="shared" si="10"/>
        <v>0</v>
      </c>
      <c r="AC17" s="30">
        <f t="shared" si="11"/>
        <v>0</v>
      </c>
      <c r="AD17" s="21">
        <f t="shared" si="12"/>
        <v>0</v>
      </c>
      <c r="AE17" s="21">
        <f t="shared" si="34"/>
        <v>0</v>
      </c>
      <c r="AF17" s="30">
        <f t="shared" si="22"/>
        <v>0</v>
      </c>
      <c r="AG17" s="21">
        <f t="shared" si="13"/>
        <v>0</v>
      </c>
      <c r="AH17" s="21">
        <f t="shared" si="35"/>
        <v>0</v>
      </c>
      <c r="AI17" s="30">
        <f t="shared" si="24"/>
        <v>0</v>
      </c>
      <c r="AK17" s="101">
        <f t="shared" si="25"/>
        <v>44</v>
      </c>
      <c r="AL17" s="102">
        <f t="shared" si="26"/>
        <v>0</v>
      </c>
      <c r="AM17" s="102">
        <f t="shared" si="27"/>
        <v>0</v>
      </c>
      <c r="AN17" s="102">
        <f t="shared" si="28"/>
        <v>0</v>
      </c>
      <c r="AP17" s="96">
        <f t="shared" si="29"/>
        <v>44</v>
      </c>
      <c r="AQ17" s="103">
        <f t="shared" si="30"/>
        <v>0</v>
      </c>
      <c r="AR17" s="103">
        <f t="shared" si="31"/>
        <v>0</v>
      </c>
      <c r="AS17" s="103">
        <f t="shared" si="32"/>
        <v>0</v>
      </c>
      <c r="AT17" s="72"/>
      <c r="AU17" s="72"/>
      <c r="AV17" s="7" t="e">
        <f>SUM(#REF!)</f>
        <v>#REF!</v>
      </c>
      <c r="AZ17" s="8">
        <v>45</v>
      </c>
      <c r="BA17">
        <v>0.65222647109768894</v>
      </c>
      <c r="BB17">
        <v>2.1822730302560454E-2</v>
      </c>
      <c r="BC17">
        <v>0.11593004256665113</v>
      </c>
      <c r="BD17">
        <v>9.0342497359355955E-2</v>
      </c>
      <c r="BE17">
        <v>5.8258111976489571E-2</v>
      </c>
      <c r="BF17">
        <v>6.1422646341882429E-2</v>
      </c>
      <c r="BZ17" s="8">
        <v>45</v>
      </c>
      <c r="CA17">
        <v>12.526895807136855</v>
      </c>
      <c r="CP17" s="8">
        <v>45</v>
      </c>
      <c r="CQ17" s="6">
        <v>12.946031001492495</v>
      </c>
      <c r="CR17">
        <v>12.526895807136855</v>
      </c>
    </row>
    <row r="18" spans="1:96">
      <c r="A18" s="96">
        <v>45</v>
      </c>
      <c r="B18" s="91"/>
      <c r="C18" s="99"/>
      <c r="D18" s="93"/>
      <c r="E18" s="93"/>
      <c r="F18" s="93"/>
      <c r="G18" s="93"/>
      <c r="H18" s="97">
        <v>0</v>
      </c>
      <c r="I18" s="38">
        <v>0</v>
      </c>
      <c r="J18" s="39">
        <f t="shared" si="14"/>
        <v>0</v>
      </c>
      <c r="K18" s="20">
        <f t="shared" si="15"/>
        <v>100000</v>
      </c>
      <c r="L18" s="19">
        <f t="shared" si="33"/>
        <v>100000</v>
      </c>
      <c r="M18" s="20">
        <f t="shared" si="16"/>
        <v>1994301.8043146261</v>
      </c>
      <c r="N18" s="21">
        <f t="shared" si="17"/>
        <v>19.94301804314626</v>
      </c>
      <c r="O18" s="22">
        <f t="shared" si="0"/>
        <v>0</v>
      </c>
      <c r="P18" s="21">
        <f t="shared" si="1"/>
        <v>0</v>
      </c>
      <c r="Q18" s="30">
        <f t="shared" si="18"/>
        <v>0</v>
      </c>
      <c r="R18" s="22">
        <f t="shared" si="2"/>
        <v>100000</v>
      </c>
      <c r="S18" s="21">
        <f t="shared" si="3"/>
        <v>1994301.8043146261</v>
      </c>
      <c r="T18" s="30">
        <f t="shared" si="19"/>
        <v>19.94301804314626</v>
      </c>
      <c r="U18" s="22">
        <f t="shared" si="4"/>
        <v>0</v>
      </c>
      <c r="V18" s="21">
        <f t="shared" si="5"/>
        <v>0</v>
      </c>
      <c r="W18" s="30">
        <f t="shared" si="20"/>
        <v>0</v>
      </c>
      <c r="X18" s="22">
        <f t="shared" si="6"/>
        <v>0</v>
      </c>
      <c r="Y18" s="21">
        <f t="shared" si="7"/>
        <v>0</v>
      </c>
      <c r="Z18" s="30">
        <f t="shared" si="8"/>
        <v>0</v>
      </c>
      <c r="AA18" s="21">
        <f t="shared" si="9"/>
        <v>0</v>
      </c>
      <c r="AB18" s="21">
        <f t="shared" si="10"/>
        <v>0</v>
      </c>
      <c r="AC18" s="30">
        <f t="shared" si="11"/>
        <v>0</v>
      </c>
      <c r="AD18" s="21">
        <f t="shared" si="12"/>
        <v>0</v>
      </c>
      <c r="AE18" s="21">
        <f t="shared" si="34"/>
        <v>0</v>
      </c>
      <c r="AF18" s="30">
        <f t="shared" si="22"/>
        <v>0</v>
      </c>
      <c r="AG18" s="21">
        <f t="shared" si="13"/>
        <v>0</v>
      </c>
      <c r="AH18" s="21">
        <f t="shared" si="35"/>
        <v>0</v>
      </c>
      <c r="AI18" s="30">
        <f t="shared" si="24"/>
        <v>0</v>
      </c>
      <c r="AK18" s="101">
        <f t="shared" si="25"/>
        <v>45</v>
      </c>
      <c r="AL18" s="102">
        <f t="shared" si="26"/>
        <v>0</v>
      </c>
      <c r="AM18" s="102">
        <f t="shared" si="27"/>
        <v>0</v>
      </c>
      <c r="AN18" s="102">
        <f t="shared" si="28"/>
        <v>0</v>
      </c>
      <c r="AP18" s="96">
        <f t="shared" si="29"/>
        <v>45</v>
      </c>
      <c r="AQ18" s="103">
        <f t="shared" si="30"/>
        <v>0</v>
      </c>
      <c r="AR18" s="103">
        <f t="shared" si="31"/>
        <v>0</v>
      </c>
      <c r="AS18" s="103">
        <f t="shared" si="32"/>
        <v>0</v>
      </c>
      <c r="AT18" s="72"/>
      <c r="AU18" s="72"/>
      <c r="AV18" s="7" t="e">
        <f>SUM(#REF!)</f>
        <v>#REF!</v>
      </c>
      <c r="AZ18" s="8">
        <v>46</v>
      </c>
      <c r="BA18">
        <v>0.64432794688991424</v>
      </c>
      <c r="BB18">
        <v>2.1800387101078594E-2</v>
      </c>
      <c r="BC18">
        <v>0.11638593937546567</v>
      </c>
      <c r="BD18">
        <v>9.3062640142968112E-2</v>
      </c>
      <c r="BE18">
        <v>6.1445429446381351E-2</v>
      </c>
      <c r="BF18">
        <v>6.2980842431167972E-2</v>
      </c>
      <c r="BZ18" s="8">
        <v>46</v>
      </c>
      <c r="CA18">
        <v>11.757935612659779</v>
      </c>
      <c r="CP18" s="8">
        <v>46</v>
      </c>
      <c r="CQ18" s="6">
        <v>12.155757170924945</v>
      </c>
      <c r="CR18">
        <v>11.757935612659779</v>
      </c>
    </row>
    <row r="19" spans="1:96">
      <c r="A19" s="96">
        <v>46</v>
      </c>
      <c r="B19" s="91"/>
      <c r="C19" s="99"/>
      <c r="D19" s="93"/>
      <c r="E19" s="93"/>
      <c r="F19" s="93"/>
      <c r="G19" s="93"/>
      <c r="H19" s="97">
        <v>0</v>
      </c>
      <c r="I19" s="38">
        <v>0</v>
      </c>
      <c r="J19" s="39">
        <f t="shared" si="14"/>
        <v>0</v>
      </c>
      <c r="K19" s="20">
        <f t="shared" si="15"/>
        <v>100000</v>
      </c>
      <c r="L19" s="19">
        <f t="shared" si="33"/>
        <v>100000</v>
      </c>
      <c r="M19" s="20">
        <f t="shared" si="16"/>
        <v>1894301.8043146261</v>
      </c>
      <c r="N19" s="21">
        <f t="shared" si="17"/>
        <v>18.94301804314626</v>
      </c>
      <c r="O19" s="22">
        <f t="shared" si="0"/>
        <v>0</v>
      </c>
      <c r="P19" s="21">
        <f t="shared" si="1"/>
        <v>0</v>
      </c>
      <c r="Q19" s="30">
        <f t="shared" si="18"/>
        <v>0</v>
      </c>
      <c r="R19" s="22">
        <f t="shared" si="2"/>
        <v>100000</v>
      </c>
      <c r="S19" s="21">
        <f t="shared" si="3"/>
        <v>1894301.8043146261</v>
      </c>
      <c r="T19" s="30">
        <f t="shared" si="19"/>
        <v>18.94301804314626</v>
      </c>
      <c r="U19" s="22">
        <f t="shared" si="4"/>
        <v>0</v>
      </c>
      <c r="V19" s="21">
        <f t="shared" si="5"/>
        <v>0</v>
      </c>
      <c r="W19" s="30">
        <f t="shared" si="20"/>
        <v>0</v>
      </c>
      <c r="X19" s="22">
        <f t="shared" si="6"/>
        <v>0</v>
      </c>
      <c r="Y19" s="21">
        <f t="shared" si="7"/>
        <v>0</v>
      </c>
      <c r="Z19" s="30">
        <f t="shared" si="8"/>
        <v>0</v>
      </c>
      <c r="AA19" s="21">
        <f t="shared" si="9"/>
        <v>0</v>
      </c>
      <c r="AB19" s="21">
        <f t="shared" si="10"/>
        <v>0</v>
      </c>
      <c r="AC19" s="30">
        <f t="shared" si="11"/>
        <v>0</v>
      </c>
      <c r="AD19" s="21">
        <f t="shared" si="12"/>
        <v>0</v>
      </c>
      <c r="AE19" s="21">
        <f t="shared" si="34"/>
        <v>0</v>
      </c>
      <c r="AF19" s="30">
        <f t="shared" si="22"/>
        <v>0</v>
      </c>
      <c r="AG19" s="21">
        <f t="shared" si="13"/>
        <v>0</v>
      </c>
      <c r="AH19" s="21">
        <f t="shared" si="35"/>
        <v>0</v>
      </c>
      <c r="AI19" s="30">
        <f t="shared" si="24"/>
        <v>0</v>
      </c>
      <c r="AK19" s="101">
        <f t="shared" si="25"/>
        <v>46</v>
      </c>
      <c r="AL19" s="102">
        <f t="shared" si="26"/>
        <v>0</v>
      </c>
      <c r="AM19" s="102">
        <f t="shared" si="27"/>
        <v>0</v>
      </c>
      <c r="AN19" s="102">
        <f t="shared" si="28"/>
        <v>0</v>
      </c>
      <c r="AP19" s="96">
        <f t="shared" si="29"/>
        <v>46</v>
      </c>
      <c r="AQ19" s="103">
        <f t="shared" si="30"/>
        <v>0</v>
      </c>
      <c r="AR19" s="103">
        <f t="shared" si="31"/>
        <v>0</v>
      </c>
      <c r="AS19" s="103">
        <f t="shared" si="32"/>
        <v>0</v>
      </c>
      <c r="AT19" s="72"/>
      <c r="AU19" s="72"/>
      <c r="AV19" s="7" t="e">
        <f>SUM(#REF!)</f>
        <v>#REF!</v>
      </c>
      <c r="AZ19" s="8">
        <v>47</v>
      </c>
      <c r="BA19">
        <v>0.63623914496933531</v>
      </c>
      <c r="BB19">
        <v>2.1662655905302402E-2</v>
      </c>
      <c r="BC19">
        <v>0.1164997272865705</v>
      </c>
      <c r="BD19">
        <v>9.7026392365473196E-2</v>
      </c>
      <c r="BE19">
        <v>6.49775608170826E-2</v>
      </c>
      <c r="BF19">
        <v>6.359730961569765E-2</v>
      </c>
      <c r="BZ19" s="8">
        <v>47</v>
      </c>
      <c r="CA19">
        <v>11.009855629135499</v>
      </c>
      <c r="CP19" s="8">
        <v>47</v>
      </c>
      <c r="CQ19" s="6">
        <v>11.384718942634567</v>
      </c>
      <c r="CR19">
        <v>11.009855629135499</v>
      </c>
    </row>
    <row r="20" spans="1:96">
      <c r="A20" s="96">
        <v>47</v>
      </c>
      <c r="B20" s="91"/>
      <c r="C20" s="99"/>
      <c r="D20" s="93"/>
      <c r="E20" s="93"/>
      <c r="F20" s="93"/>
      <c r="G20" s="93"/>
      <c r="H20" s="97">
        <v>0</v>
      </c>
      <c r="I20" s="38">
        <v>0</v>
      </c>
      <c r="J20" s="39">
        <f t="shared" si="14"/>
        <v>0</v>
      </c>
      <c r="K20" s="20">
        <f t="shared" si="15"/>
        <v>100000</v>
      </c>
      <c r="L20" s="19">
        <f t="shared" si="33"/>
        <v>100000</v>
      </c>
      <c r="M20" s="20">
        <f t="shared" si="16"/>
        <v>1794301.8043146261</v>
      </c>
      <c r="N20" s="21">
        <f t="shared" si="17"/>
        <v>17.94301804314626</v>
      </c>
      <c r="O20" s="22">
        <f t="shared" si="0"/>
        <v>0</v>
      </c>
      <c r="P20" s="21">
        <f t="shared" si="1"/>
        <v>0</v>
      </c>
      <c r="Q20" s="30">
        <f t="shared" si="18"/>
        <v>0</v>
      </c>
      <c r="R20" s="22">
        <f t="shared" si="2"/>
        <v>100000</v>
      </c>
      <c r="S20" s="21">
        <f t="shared" si="3"/>
        <v>1794301.8043146261</v>
      </c>
      <c r="T20" s="30">
        <f t="shared" si="19"/>
        <v>17.94301804314626</v>
      </c>
      <c r="U20" s="22">
        <f t="shared" si="4"/>
        <v>0</v>
      </c>
      <c r="V20" s="21">
        <f t="shared" si="5"/>
        <v>0</v>
      </c>
      <c r="W20" s="30">
        <f t="shared" si="20"/>
        <v>0</v>
      </c>
      <c r="X20" s="22">
        <f t="shared" si="6"/>
        <v>0</v>
      </c>
      <c r="Y20" s="21">
        <f t="shared" si="7"/>
        <v>0</v>
      </c>
      <c r="Z20" s="30">
        <f t="shared" si="8"/>
        <v>0</v>
      </c>
      <c r="AA20" s="21">
        <f t="shared" si="9"/>
        <v>0</v>
      </c>
      <c r="AB20" s="21">
        <f t="shared" si="10"/>
        <v>0</v>
      </c>
      <c r="AC20" s="30">
        <f t="shared" si="11"/>
        <v>0</v>
      </c>
      <c r="AD20" s="21">
        <f t="shared" si="12"/>
        <v>0</v>
      </c>
      <c r="AE20" s="21">
        <f t="shared" si="34"/>
        <v>0</v>
      </c>
      <c r="AF20" s="30">
        <f t="shared" si="22"/>
        <v>0</v>
      </c>
      <c r="AG20" s="21">
        <f t="shared" si="13"/>
        <v>0</v>
      </c>
      <c r="AH20" s="21">
        <f t="shared" si="35"/>
        <v>0</v>
      </c>
      <c r="AI20" s="30">
        <f t="shared" si="24"/>
        <v>0</v>
      </c>
      <c r="AK20" s="101">
        <f t="shared" si="25"/>
        <v>47</v>
      </c>
      <c r="AL20" s="102">
        <f t="shared" si="26"/>
        <v>0</v>
      </c>
      <c r="AM20" s="102">
        <f t="shared" si="27"/>
        <v>0</v>
      </c>
      <c r="AN20" s="102">
        <f t="shared" si="28"/>
        <v>0</v>
      </c>
      <c r="AP20" s="96">
        <f t="shared" si="29"/>
        <v>47</v>
      </c>
      <c r="AQ20" s="103">
        <f t="shared" si="30"/>
        <v>0</v>
      </c>
      <c r="AR20" s="103">
        <f t="shared" si="31"/>
        <v>0</v>
      </c>
      <c r="AS20" s="103">
        <f t="shared" si="32"/>
        <v>0</v>
      </c>
      <c r="AT20" s="72"/>
      <c r="AU20" s="72"/>
      <c r="AV20" s="7" t="e">
        <f>SUM(#REF!)</f>
        <v>#REF!</v>
      </c>
      <c r="AZ20" s="8">
        <v>48</v>
      </c>
      <c r="BA20">
        <v>0.62729286002330753</v>
      </c>
      <c r="BB20">
        <v>2.1793894424110886E-2</v>
      </c>
      <c r="BC20">
        <v>0.11640783499148383</v>
      </c>
      <c r="BD20">
        <v>0.10101969709747757</v>
      </c>
      <c r="BE20">
        <v>6.8933574376754111E-2</v>
      </c>
      <c r="BF20">
        <v>6.4555713497636877E-2</v>
      </c>
      <c r="BZ20" s="8">
        <v>48</v>
      </c>
      <c r="CA20">
        <v>10.254391309606962</v>
      </c>
      <c r="CP20" s="8">
        <v>48</v>
      </c>
      <c r="CQ20" s="6">
        <v>10.610657315212048</v>
      </c>
      <c r="CR20">
        <v>10.254391309606962</v>
      </c>
    </row>
    <row r="21" spans="1:96">
      <c r="A21" s="96">
        <v>48</v>
      </c>
      <c r="B21" s="91"/>
      <c r="C21" s="99"/>
      <c r="D21" s="93"/>
      <c r="E21" s="93"/>
      <c r="F21" s="93"/>
      <c r="G21" s="93"/>
      <c r="H21" s="97">
        <v>0</v>
      </c>
      <c r="I21" s="38">
        <v>0</v>
      </c>
      <c r="J21" s="39">
        <f t="shared" si="14"/>
        <v>0</v>
      </c>
      <c r="K21" s="20">
        <f t="shared" si="15"/>
        <v>100000</v>
      </c>
      <c r="L21" s="19">
        <f t="shared" si="33"/>
        <v>100000</v>
      </c>
      <c r="M21" s="20">
        <f t="shared" si="16"/>
        <v>1694301.8043146261</v>
      </c>
      <c r="N21" s="21">
        <f t="shared" si="17"/>
        <v>16.94301804314626</v>
      </c>
      <c r="O21" s="22">
        <f t="shared" si="0"/>
        <v>0</v>
      </c>
      <c r="P21" s="21">
        <f t="shared" si="1"/>
        <v>0</v>
      </c>
      <c r="Q21" s="30">
        <f t="shared" si="18"/>
        <v>0</v>
      </c>
      <c r="R21" s="22">
        <f t="shared" si="2"/>
        <v>100000</v>
      </c>
      <c r="S21" s="21">
        <f t="shared" si="3"/>
        <v>1694301.8043146261</v>
      </c>
      <c r="T21" s="30">
        <f t="shared" si="19"/>
        <v>16.94301804314626</v>
      </c>
      <c r="U21" s="22">
        <f t="shared" si="4"/>
        <v>0</v>
      </c>
      <c r="V21" s="21">
        <f t="shared" si="5"/>
        <v>0</v>
      </c>
      <c r="W21" s="30">
        <f t="shared" si="20"/>
        <v>0</v>
      </c>
      <c r="X21" s="22">
        <f t="shared" si="6"/>
        <v>0</v>
      </c>
      <c r="Y21" s="21">
        <f t="shared" si="7"/>
        <v>0</v>
      </c>
      <c r="Z21" s="30">
        <f t="shared" si="8"/>
        <v>0</v>
      </c>
      <c r="AA21" s="21">
        <f t="shared" si="9"/>
        <v>0</v>
      </c>
      <c r="AB21" s="21">
        <f t="shared" si="10"/>
        <v>0</v>
      </c>
      <c r="AC21" s="30">
        <f t="shared" si="11"/>
        <v>0</v>
      </c>
      <c r="AD21" s="21">
        <f t="shared" si="12"/>
        <v>0</v>
      </c>
      <c r="AE21" s="21">
        <f t="shared" si="34"/>
        <v>0</v>
      </c>
      <c r="AF21" s="30">
        <f t="shared" si="22"/>
        <v>0</v>
      </c>
      <c r="AG21" s="21">
        <f t="shared" si="13"/>
        <v>0</v>
      </c>
      <c r="AH21" s="21">
        <f t="shared" si="35"/>
        <v>0</v>
      </c>
      <c r="AI21" s="30">
        <f t="shared" si="24"/>
        <v>0</v>
      </c>
      <c r="AK21" s="101">
        <f t="shared" si="25"/>
        <v>48</v>
      </c>
      <c r="AL21" s="102">
        <f t="shared" si="26"/>
        <v>0</v>
      </c>
      <c r="AM21" s="102">
        <f t="shared" si="27"/>
        <v>0</v>
      </c>
      <c r="AN21" s="102">
        <f t="shared" si="28"/>
        <v>0</v>
      </c>
      <c r="AP21" s="96">
        <f t="shared" si="29"/>
        <v>48</v>
      </c>
      <c r="AQ21" s="103">
        <f t="shared" si="30"/>
        <v>0</v>
      </c>
      <c r="AR21" s="103">
        <f t="shared" si="31"/>
        <v>0</v>
      </c>
      <c r="AS21" s="103">
        <f t="shared" si="32"/>
        <v>0</v>
      </c>
      <c r="AT21" s="72"/>
      <c r="AU21" s="72"/>
      <c r="AV21" s="7" t="e">
        <f>SUM(#REF!)</f>
        <v>#REF!</v>
      </c>
      <c r="AZ21" s="8">
        <v>49</v>
      </c>
      <c r="BA21">
        <v>0.61720017949946127</v>
      </c>
      <c r="BB21">
        <v>2.1630834926364351E-2</v>
      </c>
      <c r="BC21">
        <v>0.11637711362448203</v>
      </c>
      <c r="BD21">
        <v>0.10506020740811535</v>
      </c>
      <c r="BE21">
        <v>7.3394656187968088E-2</v>
      </c>
      <c r="BF21">
        <v>6.6340815333043562E-2</v>
      </c>
      <c r="BZ21" s="8">
        <v>49</v>
      </c>
      <c r="CA21">
        <v>9.4988252827529802</v>
      </c>
      <c r="CP21" s="8">
        <v>49</v>
      </c>
      <c r="CQ21" s="6">
        <v>9.8317278458277944</v>
      </c>
      <c r="CR21">
        <v>9.4988252827529802</v>
      </c>
    </row>
    <row r="22" spans="1:96">
      <c r="A22" s="96">
        <v>49</v>
      </c>
      <c r="B22" s="91"/>
      <c r="C22" s="99"/>
      <c r="D22" s="93"/>
      <c r="E22" s="93"/>
      <c r="F22" s="93"/>
      <c r="G22" s="93"/>
      <c r="H22" s="97">
        <v>0</v>
      </c>
      <c r="I22" s="38">
        <v>0</v>
      </c>
      <c r="J22" s="39">
        <f t="shared" si="14"/>
        <v>0</v>
      </c>
      <c r="K22" s="20">
        <f t="shared" si="15"/>
        <v>100000</v>
      </c>
      <c r="L22" s="19">
        <f t="shared" si="33"/>
        <v>100000</v>
      </c>
      <c r="M22" s="20">
        <f t="shared" si="16"/>
        <v>1594301.8043146261</v>
      </c>
      <c r="N22" s="21">
        <f t="shared" si="17"/>
        <v>15.943018043146262</v>
      </c>
      <c r="O22" s="22">
        <f t="shared" si="0"/>
        <v>0</v>
      </c>
      <c r="P22" s="21">
        <f t="shared" si="1"/>
        <v>0</v>
      </c>
      <c r="Q22" s="30">
        <f t="shared" si="18"/>
        <v>0</v>
      </c>
      <c r="R22" s="22">
        <f t="shared" si="2"/>
        <v>100000</v>
      </c>
      <c r="S22" s="21">
        <f t="shared" si="3"/>
        <v>1594301.8043146261</v>
      </c>
      <c r="T22" s="30">
        <f t="shared" si="19"/>
        <v>15.943018043146262</v>
      </c>
      <c r="U22" s="22">
        <f t="shared" si="4"/>
        <v>0</v>
      </c>
      <c r="V22" s="21">
        <f t="shared" si="5"/>
        <v>0</v>
      </c>
      <c r="W22" s="30">
        <f t="shared" si="20"/>
        <v>0</v>
      </c>
      <c r="X22" s="22">
        <f t="shared" si="6"/>
        <v>0</v>
      </c>
      <c r="Y22" s="21">
        <f t="shared" si="7"/>
        <v>0</v>
      </c>
      <c r="Z22" s="30">
        <f t="shared" si="8"/>
        <v>0</v>
      </c>
      <c r="AA22" s="21">
        <f t="shared" si="9"/>
        <v>0</v>
      </c>
      <c r="AB22" s="21">
        <f t="shared" si="10"/>
        <v>0</v>
      </c>
      <c r="AC22" s="30">
        <f t="shared" si="11"/>
        <v>0</v>
      </c>
      <c r="AD22" s="21">
        <f t="shared" si="12"/>
        <v>0</v>
      </c>
      <c r="AE22" s="21">
        <f t="shared" si="34"/>
        <v>0</v>
      </c>
      <c r="AF22" s="30">
        <f t="shared" si="22"/>
        <v>0</v>
      </c>
      <c r="AG22" s="21">
        <f t="shared" si="13"/>
        <v>0</v>
      </c>
      <c r="AH22" s="21">
        <f t="shared" si="35"/>
        <v>0</v>
      </c>
      <c r="AI22" s="30">
        <f t="shared" si="24"/>
        <v>0</v>
      </c>
      <c r="AK22" s="101">
        <f t="shared" si="25"/>
        <v>49</v>
      </c>
      <c r="AL22" s="102">
        <f t="shared" si="26"/>
        <v>0</v>
      </c>
      <c r="AM22" s="102">
        <f t="shared" si="27"/>
        <v>0</v>
      </c>
      <c r="AN22" s="102">
        <f t="shared" si="28"/>
        <v>0</v>
      </c>
      <c r="AP22" s="96">
        <f t="shared" si="29"/>
        <v>49</v>
      </c>
      <c r="AQ22" s="103">
        <f t="shared" si="30"/>
        <v>0</v>
      </c>
      <c r="AR22" s="103">
        <f t="shared" si="31"/>
        <v>0</v>
      </c>
      <c r="AS22" s="103">
        <f t="shared" si="32"/>
        <v>0</v>
      </c>
      <c r="AT22" s="72"/>
      <c r="AU22" s="72"/>
      <c r="AV22" s="7" t="e">
        <f>SUM(#REF!)</f>
        <v>#REF!</v>
      </c>
      <c r="AZ22" s="8">
        <v>50</v>
      </c>
      <c r="BA22">
        <v>0.6061970062212042</v>
      </c>
      <c r="BB22">
        <v>2.1334634559213195E-2</v>
      </c>
      <c r="BC22">
        <v>0.11677793747343856</v>
      </c>
      <c r="BD22">
        <v>0.10880334475851908</v>
      </c>
      <c r="BE22">
        <v>7.8441083649987545E-2</v>
      </c>
      <c r="BF22">
        <v>6.8448676823706284E-2</v>
      </c>
      <c r="BZ22" s="8">
        <v>50</v>
      </c>
      <c r="CA22">
        <v>8.7502045148241709</v>
      </c>
      <c r="CP22" s="8">
        <v>50</v>
      </c>
      <c r="CQ22" s="6">
        <v>9.058161191822391</v>
      </c>
      <c r="CR22">
        <v>8.7502045148241709</v>
      </c>
    </row>
    <row r="23" spans="1:96">
      <c r="A23" s="96">
        <v>50</v>
      </c>
      <c r="B23" s="91"/>
      <c r="C23" s="99"/>
      <c r="D23" s="93"/>
      <c r="E23" s="93"/>
      <c r="F23" s="93"/>
      <c r="G23" s="93"/>
      <c r="H23" s="97">
        <v>0</v>
      </c>
      <c r="I23" s="38">
        <v>0</v>
      </c>
      <c r="J23" s="39">
        <f t="shared" si="14"/>
        <v>0</v>
      </c>
      <c r="K23" s="20">
        <f t="shared" si="15"/>
        <v>100000</v>
      </c>
      <c r="L23" s="19">
        <f t="shared" si="33"/>
        <v>100000</v>
      </c>
      <c r="M23" s="20">
        <f t="shared" si="16"/>
        <v>1494301.8043146261</v>
      </c>
      <c r="N23" s="21">
        <f t="shared" si="17"/>
        <v>14.943018043146262</v>
      </c>
      <c r="O23" s="22">
        <f t="shared" si="0"/>
        <v>0</v>
      </c>
      <c r="P23" s="21">
        <f t="shared" si="1"/>
        <v>0</v>
      </c>
      <c r="Q23" s="30">
        <f t="shared" si="18"/>
        <v>0</v>
      </c>
      <c r="R23" s="22">
        <f t="shared" si="2"/>
        <v>100000</v>
      </c>
      <c r="S23" s="21">
        <f t="shared" si="3"/>
        <v>1494301.8043146261</v>
      </c>
      <c r="T23" s="30">
        <f t="shared" si="19"/>
        <v>14.943018043146262</v>
      </c>
      <c r="U23" s="22">
        <f t="shared" si="4"/>
        <v>0</v>
      </c>
      <c r="V23" s="21">
        <f t="shared" si="5"/>
        <v>0</v>
      </c>
      <c r="W23" s="30">
        <f t="shared" si="20"/>
        <v>0</v>
      </c>
      <c r="X23" s="22">
        <f t="shared" si="6"/>
        <v>0</v>
      </c>
      <c r="Y23" s="21">
        <f t="shared" si="7"/>
        <v>0</v>
      </c>
      <c r="Z23" s="30">
        <f t="shared" si="8"/>
        <v>0</v>
      </c>
      <c r="AA23" s="21">
        <f t="shared" si="9"/>
        <v>0</v>
      </c>
      <c r="AB23" s="21">
        <f t="shared" si="10"/>
        <v>0</v>
      </c>
      <c r="AC23" s="30">
        <f t="shared" si="11"/>
        <v>0</v>
      </c>
      <c r="AD23" s="21">
        <f t="shared" si="12"/>
        <v>0</v>
      </c>
      <c r="AE23" s="21">
        <f t="shared" si="34"/>
        <v>0</v>
      </c>
      <c r="AF23" s="30">
        <f t="shared" si="22"/>
        <v>0</v>
      </c>
      <c r="AG23" s="21">
        <f t="shared" si="13"/>
        <v>0</v>
      </c>
      <c r="AH23" s="21">
        <f t="shared" si="35"/>
        <v>0</v>
      </c>
      <c r="AI23" s="30">
        <f t="shared" si="24"/>
        <v>0</v>
      </c>
      <c r="AK23" s="101">
        <f t="shared" si="25"/>
        <v>50</v>
      </c>
      <c r="AL23" s="102">
        <f t="shared" si="26"/>
        <v>0</v>
      </c>
      <c r="AM23" s="102">
        <f t="shared" si="27"/>
        <v>0</v>
      </c>
      <c r="AN23" s="102">
        <f t="shared" si="28"/>
        <v>0</v>
      </c>
      <c r="AP23" s="96">
        <f t="shared" si="29"/>
        <v>50</v>
      </c>
      <c r="AQ23" s="103">
        <f t="shared" si="30"/>
        <v>0</v>
      </c>
      <c r="AR23" s="103">
        <f t="shared" si="31"/>
        <v>0</v>
      </c>
      <c r="AS23" s="103">
        <f t="shared" si="32"/>
        <v>0</v>
      </c>
      <c r="AT23" s="72"/>
      <c r="AU23" s="72"/>
      <c r="AV23" s="7" t="e">
        <f>SUM(#REF!)</f>
        <v>#REF!</v>
      </c>
      <c r="AZ23" s="8">
        <v>51</v>
      </c>
      <c r="BA23">
        <v>0.59428888989334561</v>
      </c>
      <c r="BB23">
        <v>2.1016919894675187E-2</v>
      </c>
      <c r="BC23">
        <v>0.11713745847876966</v>
      </c>
      <c r="BD23">
        <v>0.11263367849628403</v>
      </c>
      <c r="BE23">
        <v>8.4225677767532647E-2</v>
      </c>
      <c r="BF23">
        <v>7.0700258373006059E-2</v>
      </c>
      <c r="BZ23" s="8">
        <v>51</v>
      </c>
      <c r="CA23">
        <v>8.0093440041395372</v>
      </c>
      <c r="CP23" s="8">
        <v>51</v>
      </c>
      <c r="CQ23" s="6">
        <v>8.2925930168782873</v>
      </c>
      <c r="CR23">
        <v>8.0093440041395372</v>
      </c>
    </row>
    <row r="24" spans="1:96">
      <c r="A24" s="96">
        <v>51</v>
      </c>
      <c r="B24" s="91"/>
      <c r="C24" s="99"/>
      <c r="D24" s="93"/>
      <c r="E24" s="93"/>
      <c r="F24" s="93"/>
      <c r="G24" s="93"/>
      <c r="H24" s="97">
        <v>0</v>
      </c>
      <c r="I24" s="38">
        <v>0</v>
      </c>
      <c r="J24" s="39">
        <f t="shared" si="14"/>
        <v>0</v>
      </c>
      <c r="K24" s="20">
        <f t="shared" si="15"/>
        <v>100000</v>
      </c>
      <c r="L24" s="19">
        <f t="shared" si="33"/>
        <v>100000</v>
      </c>
      <c r="M24" s="20">
        <f t="shared" si="16"/>
        <v>1394301.8043146261</v>
      </c>
      <c r="N24" s="21">
        <f t="shared" si="17"/>
        <v>13.943018043146262</v>
      </c>
      <c r="O24" s="22">
        <f t="shared" si="0"/>
        <v>0</v>
      </c>
      <c r="P24" s="21">
        <f t="shared" si="1"/>
        <v>0</v>
      </c>
      <c r="Q24" s="30">
        <f t="shared" si="18"/>
        <v>0</v>
      </c>
      <c r="R24" s="22">
        <f t="shared" si="2"/>
        <v>100000</v>
      </c>
      <c r="S24" s="21">
        <f t="shared" si="3"/>
        <v>1394301.8043146261</v>
      </c>
      <c r="T24" s="30">
        <f t="shared" si="19"/>
        <v>13.943018043146262</v>
      </c>
      <c r="U24" s="22">
        <f t="shared" si="4"/>
        <v>0</v>
      </c>
      <c r="V24" s="21">
        <f t="shared" si="5"/>
        <v>0</v>
      </c>
      <c r="W24" s="30">
        <f t="shared" si="20"/>
        <v>0</v>
      </c>
      <c r="X24" s="22">
        <f t="shared" si="6"/>
        <v>0</v>
      </c>
      <c r="Y24" s="21">
        <f t="shared" si="7"/>
        <v>0</v>
      </c>
      <c r="Z24" s="30">
        <f t="shared" si="8"/>
        <v>0</v>
      </c>
      <c r="AA24" s="21">
        <f t="shared" si="9"/>
        <v>0</v>
      </c>
      <c r="AB24" s="21">
        <f t="shared" si="10"/>
        <v>0</v>
      </c>
      <c r="AC24" s="30">
        <f t="shared" si="11"/>
        <v>0</v>
      </c>
      <c r="AD24" s="21">
        <f t="shared" si="12"/>
        <v>0</v>
      </c>
      <c r="AE24" s="21">
        <f t="shared" si="34"/>
        <v>0</v>
      </c>
      <c r="AF24" s="30">
        <f t="shared" si="22"/>
        <v>0</v>
      </c>
      <c r="AG24" s="21">
        <f t="shared" si="13"/>
        <v>0</v>
      </c>
      <c r="AH24" s="21">
        <f t="shared" si="35"/>
        <v>0</v>
      </c>
      <c r="AI24" s="30">
        <f t="shared" si="24"/>
        <v>0</v>
      </c>
      <c r="AK24" s="101">
        <f t="shared" si="25"/>
        <v>51</v>
      </c>
      <c r="AL24" s="102">
        <f t="shared" si="26"/>
        <v>0</v>
      </c>
      <c r="AM24" s="102">
        <f t="shared" si="27"/>
        <v>0</v>
      </c>
      <c r="AN24" s="102">
        <f t="shared" si="28"/>
        <v>0</v>
      </c>
      <c r="AP24" s="96">
        <f t="shared" si="29"/>
        <v>51</v>
      </c>
      <c r="AQ24" s="103">
        <f t="shared" si="30"/>
        <v>0</v>
      </c>
      <c r="AR24" s="103">
        <f t="shared" si="31"/>
        <v>0</v>
      </c>
      <c r="AS24" s="103">
        <f t="shared" si="32"/>
        <v>0</v>
      </c>
      <c r="AT24" s="72"/>
      <c r="AU24" s="72"/>
      <c r="AV24" s="7" t="e">
        <f>SUM(#REF!)</f>
        <v>#REF!</v>
      </c>
      <c r="AZ24" s="8">
        <v>52</v>
      </c>
      <c r="BA24">
        <v>0.58140083113645324</v>
      </c>
      <c r="BB24">
        <v>2.071351186059036E-2</v>
      </c>
      <c r="BC24">
        <v>0.11700447197689412</v>
      </c>
      <c r="BD24">
        <v>0.11671745626928989</v>
      </c>
      <c r="BE24">
        <v>9.094368231137466E-2</v>
      </c>
      <c r="BF24">
        <v>7.3223159952133604E-2</v>
      </c>
      <c r="BZ24" s="8">
        <v>52</v>
      </c>
      <c r="CA24">
        <v>7.2816080503986731</v>
      </c>
      <c r="CP24" s="8">
        <v>52</v>
      </c>
      <c r="CQ24" s="6">
        <v>7.5410292046844063</v>
      </c>
      <c r="CR24">
        <v>7.2816080503986731</v>
      </c>
    </row>
    <row r="25" spans="1:96">
      <c r="A25" s="96">
        <v>52</v>
      </c>
      <c r="B25" s="91"/>
      <c r="C25" s="99"/>
      <c r="D25" s="93"/>
      <c r="E25" s="93"/>
      <c r="F25" s="93"/>
      <c r="G25" s="93"/>
      <c r="H25" s="97">
        <v>0</v>
      </c>
      <c r="I25" s="38">
        <v>0</v>
      </c>
      <c r="J25" s="39">
        <f t="shared" si="14"/>
        <v>0</v>
      </c>
      <c r="K25" s="20">
        <f t="shared" si="15"/>
        <v>100000</v>
      </c>
      <c r="L25" s="19">
        <f t="shared" si="33"/>
        <v>100000</v>
      </c>
      <c r="M25" s="20">
        <f t="shared" si="16"/>
        <v>1294301.8043146261</v>
      </c>
      <c r="N25" s="21">
        <f t="shared" si="17"/>
        <v>12.943018043146262</v>
      </c>
      <c r="O25" s="22">
        <f t="shared" si="0"/>
        <v>0</v>
      </c>
      <c r="P25" s="21">
        <f t="shared" si="1"/>
        <v>0</v>
      </c>
      <c r="Q25" s="30">
        <f t="shared" si="18"/>
        <v>0</v>
      </c>
      <c r="R25" s="22">
        <f t="shared" si="2"/>
        <v>100000</v>
      </c>
      <c r="S25" s="21">
        <f t="shared" si="3"/>
        <v>1294301.8043146261</v>
      </c>
      <c r="T25" s="30">
        <f t="shared" si="19"/>
        <v>12.943018043146262</v>
      </c>
      <c r="U25" s="22">
        <f t="shared" si="4"/>
        <v>0</v>
      </c>
      <c r="V25" s="21">
        <f t="shared" si="5"/>
        <v>0</v>
      </c>
      <c r="W25" s="30">
        <f t="shared" si="20"/>
        <v>0</v>
      </c>
      <c r="X25" s="22">
        <f t="shared" si="6"/>
        <v>0</v>
      </c>
      <c r="Y25" s="21">
        <f t="shared" si="7"/>
        <v>0</v>
      </c>
      <c r="Z25" s="30">
        <f t="shared" si="8"/>
        <v>0</v>
      </c>
      <c r="AA25" s="21">
        <f t="shared" si="9"/>
        <v>0</v>
      </c>
      <c r="AB25" s="21">
        <f t="shared" si="10"/>
        <v>0</v>
      </c>
      <c r="AC25" s="30">
        <f t="shared" si="11"/>
        <v>0</v>
      </c>
      <c r="AD25" s="21">
        <f t="shared" si="12"/>
        <v>0</v>
      </c>
      <c r="AE25" s="21">
        <f t="shared" si="34"/>
        <v>0</v>
      </c>
      <c r="AF25" s="30">
        <f t="shared" si="22"/>
        <v>0</v>
      </c>
      <c r="AG25" s="21">
        <f t="shared" si="13"/>
        <v>0</v>
      </c>
      <c r="AH25" s="21">
        <f t="shared" si="35"/>
        <v>0</v>
      </c>
      <c r="AI25" s="30">
        <f t="shared" si="24"/>
        <v>0</v>
      </c>
      <c r="AK25" s="101">
        <f t="shared" si="25"/>
        <v>52</v>
      </c>
      <c r="AL25" s="102">
        <f t="shared" si="26"/>
        <v>0</v>
      </c>
      <c r="AM25" s="102">
        <f t="shared" si="27"/>
        <v>0</v>
      </c>
      <c r="AN25" s="102">
        <f t="shared" si="28"/>
        <v>0</v>
      </c>
      <c r="AP25" s="96">
        <f t="shared" si="29"/>
        <v>52</v>
      </c>
      <c r="AQ25" s="103">
        <f t="shared" si="30"/>
        <v>0</v>
      </c>
      <c r="AR25" s="103">
        <f t="shared" si="31"/>
        <v>0</v>
      </c>
      <c r="AS25" s="103">
        <f t="shared" si="32"/>
        <v>0</v>
      </c>
      <c r="AT25" s="72"/>
      <c r="AU25" s="72"/>
      <c r="AV25" s="7" t="e">
        <f>SUM(#REF!)</f>
        <v>#REF!</v>
      </c>
      <c r="AZ25" s="8">
        <v>53</v>
      </c>
      <c r="BA25">
        <v>0.56662304065907998</v>
      </c>
      <c r="BB25">
        <v>2.0359611487571327E-2</v>
      </c>
      <c r="BC25">
        <v>0.11687755348444942</v>
      </c>
      <c r="BD25">
        <v>0.12128811959278506</v>
      </c>
      <c r="BE25">
        <v>9.8512199755786165E-2</v>
      </c>
      <c r="BF25">
        <v>7.6341992139052794E-2</v>
      </c>
      <c r="BZ25" s="8">
        <v>53</v>
      </c>
      <c r="CA25">
        <v>6.5547055354599557</v>
      </c>
      <c r="CP25" s="8">
        <v>53</v>
      </c>
      <c r="CQ25" s="6">
        <v>6.790225887689493</v>
      </c>
      <c r="CR25">
        <v>6.5547055354599557</v>
      </c>
    </row>
    <row r="26" spans="1:96">
      <c r="A26" s="96">
        <v>53</v>
      </c>
      <c r="B26" s="91"/>
      <c r="C26" s="99"/>
      <c r="D26" s="93"/>
      <c r="E26" s="93"/>
      <c r="F26" s="93"/>
      <c r="G26" s="93"/>
      <c r="H26" s="97">
        <v>0</v>
      </c>
      <c r="I26" s="38">
        <v>0</v>
      </c>
      <c r="J26" s="39">
        <f t="shared" si="14"/>
        <v>0</v>
      </c>
      <c r="K26" s="20">
        <f t="shared" si="15"/>
        <v>100000</v>
      </c>
      <c r="L26" s="19">
        <f t="shared" si="33"/>
        <v>100000</v>
      </c>
      <c r="M26" s="20">
        <f t="shared" si="16"/>
        <v>1194301.8043146261</v>
      </c>
      <c r="N26" s="21">
        <f t="shared" si="17"/>
        <v>11.943018043146262</v>
      </c>
      <c r="O26" s="22">
        <f t="shared" si="0"/>
        <v>0</v>
      </c>
      <c r="P26" s="21">
        <f t="shared" si="1"/>
        <v>0</v>
      </c>
      <c r="Q26" s="30">
        <f t="shared" si="18"/>
        <v>0</v>
      </c>
      <c r="R26" s="22">
        <f t="shared" si="2"/>
        <v>100000</v>
      </c>
      <c r="S26" s="21">
        <f t="shared" si="3"/>
        <v>1194301.8043146261</v>
      </c>
      <c r="T26" s="30">
        <f t="shared" si="19"/>
        <v>11.943018043146262</v>
      </c>
      <c r="U26" s="22">
        <f t="shared" si="4"/>
        <v>0</v>
      </c>
      <c r="V26" s="21">
        <f t="shared" si="5"/>
        <v>0</v>
      </c>
      <c r="W26" s="30">
        <f t="shared" si="20"/>
        <v>0</v>
      </c>
      <c r="X26" s="22">
        <f t="shared" si="6"/>
        <v>0</v>
      </c>
      <c r="Y26" s="21">
        <f t="shared" si="7"/>
        <v>0</v>
      </c>
      <c r="Z26" s="30">
        <f t="shared" si="8"/>
        <v>0</v>
      </c>
      <c r="AA26" s="21">
        <f t="shared" si="9"/>
        <v>0</v>
      </c>
      <c r="AB26" s="21">
        <f t="shared" si="10"/>
        <v>0</v>
      </c>
      <c r="AC26" s="30">
        <f t="shared" si="11"/>
        <v>0</v>
      </c>
      <c r="AD26" s="21">
        <f t="shared" si="12"/>
        <v>0</v>
      </c>
      <c r="AE26" s="21">
        <f t="shared" si="34"/>
        <v>0</v>
      </c>
      <c r="AF26" s="30">
        <f t="shared" si="22"/>
        <v>0</v>
      </c>
      <c r="AG26" s="21">
        <f t="shared" si="13"/>
        <v>0</v>
      </c>
      <c r="AH26" s="21">
        <f t="shared" si="35"/>
        <v>0</v>
      </c>
      <c r="AI26" s="30">
        <f t="shared" si="24"/>
        <v>0</v>
      </c>
      <c r="AK26" s="101">
        <f t="shared" si="25"/>
        <v>53</v>
      </c>
      <c r="AL26" s="102">
        <f t="shared" si="26"/>
        <v>0</v>
      </c>
      <c r="AM26" s="102">
        <f t="shared" si="27"/>
        <v>0</v>
      </c>
      <c r="AN26" s="102">
        <f t="shared" si="28"/>
        <v>0</v>
      </c>
      <c r="AP26" s="96">
        <f t="shared" si="29"/>
        <v>53</v>
      </c>
      <c r="AQ26" s="103">
        <f t="shared" si="30"/>
        <v>0</v>
      </c>
      <c r="AR26" s="103">
        <f t="shared" si="31"/>
        <v>0</v>
      </c>
      <c r="AS26" s="103">
        <f t="shared" si="32"/>
        <v>0</v>
      </c>
      <c r="AT26" s="72"/>
      <c r="AU26" s="72"/>
      <c r="AV26" s="7" t="e">
        <f>SUM(#REF!)</f>
        <v>#REF!</v>
      </c>
      <c r="AZ26" s="8">
        <v>54</v>
      </c>
      <c r="BA26">
        <v>0.55087005549111245</v>
      </c>
      <c r="BB26">
        <v>2.09148061211188E-2</v>
      </c>
      <c r="BC26">
        <v>0.11677156412049312</v>
      </c>
      <c r="BD26">
        <v>0.12620098379351347</v>
      </c>
      <c r="BE26">
        <v>0.10722236273156829</v>
      </c>
      <c r="BF26">
        <v>7.802298254512792E-2</v>
      </c>
      <c r="BZ26" s="8">
        <v>54</v>
      </c>
      <c r="CA26">
        <v>5.8450116404654446</v>
      </c>
      <c r="CP26" s="8">
        <v>54</v>
      </c>
      <c r="CQ26" s="6">
        <v>6.0669283774843619</v>
      </c>
      <c r="CR26">
        <v>5.8450116404654446</v>
      </c>
    </row>
    <row r="27" spans="1:96">
      <c r="A27" s="96">
        <v>54</v>
      </c>
      <c r="B27" s="91"/>
      <c r="C27" s="99"/>
      <c r="D27" s="93"/>
      <c r="E27" s="93"/>
      <c r="F27" s="93"/>
      <c r="G27" s="93"/>
      <c r="H27" s="97">
        <v>0</v>
      </c>
      <c r="I27" s="38">
        <v>0</v>
      </c>
      <c r="J27" s="39">
        <f t="shared" si="14"/>
        <v>0</v>
      </c>
      <c r="K27" s="20">
        <f t="shared" si="15"/>
        <v>100000</v>
      </c>
      <c r="L27" s="19">
        <f t="shared" si="33"/>
        <v>100000</v>
      </c>
      <c r="M27" s="20">
        <f t="shared" si="16"/>
        <v>1094301.8043146261</v>
      </c>
      <c r="N27" s="21">
        <f t="shared" si="17"/>
        <v>10.943018043146262</v>
      </c>
      <c r="O27" s="22">
        <f t="shared" si="0"/>
        <v>0</v>
      </c>
      <c r="P27" s="21">
        <f t="shared" si="1"/>
        <v>0</v>
      </c>
      <c r="Q27" s="30">
        <f t="shared" si="18"/>
        <v>0</v>
      </c>
      <c r="R27" s="22">
        <f t="shared" si="2"/>
        <v>100000</v>
      </c>
      <c r="S27" s="21">
        <f t="shared" si="3"/>
        <v>1094301.8043146261</v>
      </c>
      <c r="T27" s="30">
        <f t="shared" si="19"/>
        <v>10.943018043146262</v>
      </c>
      <c r="U27" s="22">
        <f t="shared" si="4"/>
        <v>0</v>
      </c>
      <c r="V27" s="21">
        <f t="shared" si="5"/>
        <v>0</v>
      </c>
      <c r="W27" s="30">
        <f t="shared" si="20"/>
        <v>0</v>
      </c>
      <c r="X27" s="22">
        <f t="shared" si="6"/>
        <v>0</v>
      </c>
      <c r="Y27" s="21">
        <f t="shared" si="7"/>
        <v>0</v>
      </c>
      <c r="Z27" s="30">
        <f t="shared" si="8"/>
        <v>0</v>
      </c>
      <c r="AA27" s="21">
        <f t="shared" si="9"/>
        <v>0</v>
      </c>
      <c r="AB27" s="21">
        <f t="shared" si="10"/>
        <v>0</v>
      </c>
      <c r="AC27" s="30">
        <f t="shared" si="11"/>
        <v>0</v>
      </c>
      <c r="AD27" s="21">
        <f t="shared" si="12"/>
        <v>0</v>
      </c>
      <c r="AE27" s="21">
        <f t="shared" si="34"/>
        <v>0</v>
      </c>
      <c r="AF27" s="30">
        <f t="shared" si="22"/>
        <v>0</v>
      </c>
      <c r="AG27" s="21">
        <f t="shared" si="13"/>
        <v>0</v>
      </c>
      <c r="AH27" s="21">
        <f t="shared" si="35"/>
        <v>0</v>
      </c>
      <c r="AI27" s="30">
        <f t="shared" si="24"/>
        <v>0</v>
      </c>
      <c r="AK27" s="101">
        <f t="shared" si="25"/>
        <v>54</v>
      </c>
      <c r="AL27" s="102">
        <f t="shared" si="26"/>
        <v>0</v>
      </c>
      <c r="AM27" s="102">
        <f t="shared" si="27"/>
        <v>0</v>
      </c>
      <c r="AN27" s="102">
        <f t="shared" si="28"/>
        <v>0</v>
      </c>
      <c r="AP27" s="96">
        <f t="shared" si="29"/>
        <v>54</v>
      </c>
      <c r="AQ27" s="103">
        <f t="shared" si="30"/>
        <v>0</v>
      </c>
      <c r="AR27" s="103">
        <f t="shared" si="31"/>
        <v>0</v>
      </c>
      <c r="AS27" s="103">
        <f t="shared" si="32"/>
        <v>0</v>
      </c>
      <c r="AT27" s="72"/>
      <c r="AU27" s="72"/>
      <c r="AV27" s="7" t="e">
        <f>SUM(#REF!)</f>
        <v>#REF!</v>
      </c>
      <c r="AZ27" s="8">
        <v>55</v>
      </c>
      <c r="BA27">
        <v>0.5328134380591113</v>
      </c>
      <c r="BB27">
        <v>2.0135785324081064E-2</v>
      </c>
      <c r="BC27">
        <v>0.11678729610608263</v>
      </c>
      <c r="BD27">
        <v>0.13194939467160638</v>
      </c>
      <c r="BE27">
        <v>0.1174030724671949</v>
      </c>
      <c r="BF27">
        <v>8.0913016141095029E-2</v>
      </c>
      <c r="BZ27" s="8">
        <v>55</v>
      </c>
      <c r="CA27">
        <v>5.1446551011449992</v>
      </c>
      <c r="CP27" s="8">
        <v>55</v>
      </c>
      <c r="CQ27" s="6">
        <v>5.3390790088085325</v>
      </c>
      <c r="CR27">
        <v>5.1446551011449992</v>
      </c>
    </row>
    <row r="28" spans="1:96">
      <c r="A28" s="96">
        <v>55</v>
      </c>
      <c r="B28" s="91"/>
      <c r="C28" s="99"/>
      <c r="D28" s="93"/>
      <c r="E28" s="93"/>
      <c r="F28" s="93"/>
      <c r="G28" s="93"/>
      <c r="H28" s="97">
        <v>0</v>
      </c>
      <c r="I28" s="38">
        <v>0</v>
      </c>
      <c r="J28" s="39">
        <f t="shared" si="14"/>
        <v>0</v>
      </c>
      <c r="K28" s="20">
        <f t="shared" si="15"/>
        <v>100000</v>
      </c>
      <c r="L28" s="19">
        <f t="shared" si="33"/>
        <v>100000</v>
      </c>
      <c r="M28" s="20">
        <f t="shared" si="16"/>
        <v>994301.80431462615</v>
      </c>
      <c r="N28" s="21">
        <f t="shared" si="17"/>
        <v>9.943018043146262</v>
      </c>
      <c r="O28" s="22">
        <f t="shared" si="0"/>
        <v>0</v>
      </c>
      <c r="P28" s="21">
        <f t="shared" si="1"/>
        <v>0</v>
      </c>
      <c r="Q28" s="30">
        <f t="shared" si="18"/>
        <v>0</v>
      </c>
      <c r="R28" s="22">
        <f t="shared" si="2"/>
        <v>100000</v>
      </c>
      <c r="S28" s="21">
        <f t="shared" si="3"/>
        <v>994301.80431462615</v>
      </c>
      <c r="T28" s="30">
        <f t="shared" si="19"/>
        <v>9.943018043146262</v>
      </c>
      <c r="U28" s="22">
        <f t="shared" si="4"/>
        <v>0</v>
      </c>
      <c r="V28" s="21">
        <f t="shared" si="5"/>
        <v>0</v>
      </c>
      <c r="W28" s="30">
        <f t="shared" si="20"/>
        <v>0</v>
      </c>
      <c r="X28" s="22">
        <f t="shared" si="6"/>
        <v>0</v>
      </c>
      <c r="Y28" s="21">
        <f t="shared" si="7"/>
        <v>0</v>
      </c>
      <c r="Z28" s="30">
        <f t="shared" si="8"/>
        <v>0</v>
      </c>
      <c r="AA28" s="21">
        <f t="shared" si="9"/>
        <v>0</v>
      </c>
      <c r="AB28" s="21">
        <f t="shared" si="10"/>
        <v>0</v>
      </c>
      <c r="AC28" s="30">
        <f t="shared" si="11"/>
        <v>0</v>
      </c>
      <c r="AD28" s="21">
        <f t="shared" si="12"/>
        <v>0</v>
      </c>
      <c r="AE28" s="21">
        <f t="shared" si="34"/>
        <v>0</v>
      </c>
      <c r="AF28" s="30">
        <f t="shared" si="22"/>
        <v>0</v>
      </c>
      <c r="AG28" s="21">
        <f t="shared" si="13"/>
        <v>0</v>
      </c>
      <c r="AH28" s="21">
        <f t="shared" si="35"/>
        <v>0</v>
      </c>
      <c r="AI28" s="30">
        <f t="shared" si="24"/>
        <v>0</v>
      </c>
      <c r="AK28" s="101">
        <f t="shared" si="25"/>
        <v>55</v>
      </c>
      <c r="AL28" s="102">
        <f t="shared" si="26"/>
        <v>0</v>
      </c>
      <c r="AM28" s="102">
        <f t="shared" si="27"/>
        <v>0</v>
      </c>
      <c r="AN28" s="102">
        <f t="shared" si="28"/>
        <v>0</v>
      </c>
      <c r="AP28" s="96">
        <f t="shared" si="29"/>
        <v>55</v>
      </c>
      <c r="AQ28" s="103">
        <f t="shared" si="30"/>
        <v>0</v>
      </c>
      <c r="AR28" s="103">
        <f t="shared" si="31"/>
        <v>0</v>
      </c>
      <c r="AS28" s="103">
        <f t="shared" si="32"/>
        <v>0</v>
      </c>
      <c r="AT28" s="72"/>
      <c r="AU28" s="72"/>
      <c r="AV28" s="7" t="e">
        <f>SUM(#REF!)</f>
        <v>#REF!</v>
      </c>
      <c r="AZ28" s="8">
        <v>56</v>
      </c>
      <c r="BA28">
        <v>0.51262322114299841</v>
      </c>
      <c r="BB28">
        <v>1.8994587092057254E-2</v>
      </c>
      <c r="BC28">
        <v>0.11599309467214891</v>
      </c>
      <c r="BD28">
        <v>0.13809880286158657</v>
      </c>
      <c r="BE28">
        <v>0.12969316448405599</v>
      </c>
      <c r="BF28">
        <v>8.4599363282388096E-2</v>
      </c>
      <c r="BZ28" s="8">
        <v>56</v>
      </c>
      <c r="CA28">
        <v>4.4596368548648098</v>
      </c>
      <c r="CP28" s="8">
        <v>56</v>
      </c>
      <c r="CQ28" s="6">
        <v>4.6248829013661794</v>
      </c>
      <c r="CR28">
        <v>4.4596368548648098</v>
      </c>
    </row>
    <row r="29" spans="1:96">
      <c r="A29" s="96">
        <v>56</v>
      </c>
      <c r="B29" s="91"/>
      <c r="C29" s="99"/>
      <c r="D29" s="93"/>
      <c r="E29" s="93"/>
      <c r="F29" s="93"/>
      <c r="G29" s="93"/>
      <c r="H29" s="97">
        <v>0</v>
      </c>
      <c r="I29" s="38">
        <v>0</v>
      </c>
      <c r="J29" s="39">
        <f t="shared" si="14"/>
        <v>0</v>
      </c>
      <c r="K29" s="20">
        <f t="shared" si="15"/>
        <v>100000</v>
      </c>
      <c r="L29" s="19">
        <f t="shared" si="33"/>
        <v>100000</v>
      </c>
      <c r="M29" s="20">
        <f t="shared" si="16"/>
        <v>894301.80431462615</v>
      </c>
      <c r="N29" s="21">
        <f t="shared" si="17"/>
        <v>8.943018043146262</v>
      </c>
      <c r="O29" s="22">
        <f t="shared" si="0"/>
        <v>0</v>
      </c>
      <c r="P29" s="21">
        <f t="shared" si="1"/>
        <v>0</v>
      </c>
      <c r="Q29" s="30">
        <f t="shared" si="18"/>
        <v>0</v>
      </c>
      <c r="R29" s="22">
        <f t="shared" si="2"/>
        <v>100000</v>
      </c>
      <c r="S29" s="21">
        <f t="shared" si="3"/>
        <v>894301.80431462615</v>
      </c>
      <c r="T29" s="30">
        <f t="shared" si="19"/>
        <v>8.943018043146262</v>
      </c>
      <c r="U29" s="22">
        <f t="shared" si="4"/>
        <v>0</v>
      </c>
      <c r="V29" s="21">
        <f t="shared" si="5"/>
        <v>0</v>
      </c>
      <c r="W29" s="30">
        <f t="shared" si="20"/>
        <v>0</v>
      </c>
      <c r="X29" s="22">
        <f t="shared" si="6"/>
        <v>0</v>
      </c>
      <c r="Y29" s="21">
        <f t="shared" si="7"/>
        <v>0</v>
      </c>
      <c r="Z29" s="30">
        <f t="shared" si="8"/>
        <v>0</v>
      </c>
      <c r="AA29" s="21">
        <f t="shared" si="9"/>
        <v>0</v>
      </c>
      <c r="AB29" s="21">
        <f t="shared" si="10"/>
        <v>0</v>
      </c>
      <c r="AC29" s="30">
        <f t="shared" si="11"/>
        <v>0</v>
      </c>
      <c r="AD29" s="21">
        <f t="shared" si="12"/>
        <v>0</v>
      </c>
      <c r="AE29" s="21">
        <f t="shared" si="34"/>
        <v>0</v>
      </c>
      <c r="AF29" s="30">
        <f t="shared" si="22"/>
        <v>0</v>
      </c>
      <c r="AG29" s="21">
        <f t="shared" si="13"/>
        <v>0</v>
      </c>
      <c r="AH29" s="21">
        <f t="shared" si="35"/>
        <v>0</v>
      </c>
      <c r="AI29" s="30">
        <f t="shared" si="24"/>
        <v>0</v>
      </c>
      <c r="AK29" s="101">
        <f t="shared" si="25"/>
        <v>56</v>
      </c>
      <c r="AL29" s="102">
        <f t="shared" si="26"/>
        <v>0</v>
      </c>
      <c r="AM29" s="102">
        <f t="shared" si="27"/>
        <v>0</v>
      </c>
      <c r="AN29" s="102">
        <f t="shared" si="28"/>
        <v>0</v>
      </c>
      <c r="AP29" s="96">
        <f t="shared" si="29"/>
        <v>56</v>
      </c>
      <c r="AQ29" s="103">
        <f t="shared" si="30"/>
        <v>0</v>
      </c>
      <c r="AR29" s="103">
        <f t="shared" si="31"/>
        <v>0</v>
      </c>
      <c r="AS29" s="103">
        <f t="shared" si="32"/>
        <v>0</v>
      </c>
      <c r="AT29" s="72"/>
      <c r="AU29" s="72"/>
      <c r="AV29" s="7" t="e">
        <f>SUM(#REF!)</f>
        <v>#REF!</v>
      </c>
      <c r="AZ29" s="8">
        <v>57</v>
      </c>
      <c r="BA29">
        <v>0.48916934307907867</v>
      </c>
      <c r="BB29">
        <v>1.7820006961756098E-2</v>
      </c>
      <c r="BC29">
        <v>0.11479502498909827</v>
      </c>
      <c r="BD29">
        <v>0.1441751248473756</v>
      </c>
      <c r="BE29">
        <v>0.14487635376959559</v>
      </c>
      <c r="BF29">
        <v>8.9164080473780036E-2</v>
      </c>
      <c r="BZ29" s="8">
        <v>57</v>
      </c>
      <c r="CA29">
        <v>3.7912883851285106</v>
      </c>
      <c r="CP29" s="8">
        <v>57</v>
      </c>
      <c r="CQ29" s="6">
        <v>3.9294016711978164</v>
      </c>
      <c r="CR29">
        <v>3.7912883851285106</v>
      </c>
    </row>
    <row r="30" spans="1:96">
      <c r="A30" s="96">
        <v>57</v>
      </c>
      <c r="B30" s="91"/>
      <c r="C30" s="99"/>
      <c r="D30" s="93"/>
      <c r="E30" s="93"/>
      <c r="F30" s="93"/>
      <c r="G30" s="93"/>
      <c r="H30" s="97">
        <v>0</v>
      </c>
      <c r="I30" s="38">
        <v>0</v>
      </c>
      <c r="J30" s="39">
        <f t="shared" si="14"/>
        <v>0</v>
      </c>
      <c r="K30" s="20">
        <f t="shared" si="15"/>
        <v>100000</v>
      </c>
      <c r="L30" s="19">
        <f t="shared" si="33"/>
        <v>100000</v>
      </c>
      <c r="M30" s="20">
        <f>M31+L30</f>
        <v>794301.80431462615</v>
      </c>
      <c r="N30" s="21">
        <f t="shared" si="17"/>
        <v>7.9430180431462611</v>
      </c>
      <c r="O30" s="22">
        <f t="shared" si="0"/>
        <v>0</v>
      </c>
      <c r="P30" s="21">
        <f t="shared" si="1"/>
        <v>0</v>
      </c>
      <c r="Q30" s="30">
        <f t="shared" si="18"/>
        <v>0</v>
      </c>
      <c r="R30" s="22">
        <f t="shared" si="2"/>
        <v>100000</v>
      </c>
      <c r="S30" s="21">
        <f t="shared" si="3"/>
        <v>794301.80431462615</v>
      </c>
      <c r="T30" s="30">
        <f t="shared" si="19"/>
        <v>7.9430180431462611</v>
      </c>
      <c r="U30" s="22">
        <f t="shared" si="4"/>
        <v>0</v>
      </c>
      <c r="V30" s="21">
        <f t="shared" si="5"/>
        <v>0</v>
      </c>
      <c r="W30" s="30">
        <f t="shared" si="20"/>
        <v>0</v>
      </c>
      <c r="X30" s="22">
        <f t="shared" si="6"/>
        <v>0</v>
      </c>
      <c r="Y30" s="21">
        <f t="shared" si="7"/>
        <v>0</v>
      </c>
      <c r="Z30" s="30">
        <f t="shared" si="8"/>
        <v>0</v>
      </c>
      <c r="AA30" s="21">
        <f t="shared" si="9"/>
        <v>0</v>
      </c>
      <c r="AB30" s="21">
        <f t="shared" si="10"/>
        <v>0</v>
      </c>
      <c r="AC30" s="30">
        <f t="shared" si="11"/>
        <v>0</v>
      </c>
      <c r="AD30" s="21">
        <f t="shared" si="12"/>
        <v>0</v>
      </c>
      <c r="AE30" s="21">
        <f t="shared" si="34"/>
        <v>0</v>
      </c>
      <c r="AF30" s="30">
        <f t="shared" si="22"/>
        <v>0</v>
      </c>
      <c r="AG30" s="21">
        <f t="shared" si="13"/>
        <v>0</v>
      </c>
      <c r="AH30" s="21">
        <f t="shared" si="35"/>
        <v>0</v>
      </c>
      <c r="AI30" s="30">
        <f t="shared" si="24"/>
        <v>0</v>
      </c>
      <c r="AK30" s="101">
        <f t="shared" si="25"/>
        <v>57</v>
      </c>
      <c r="AL30" s="102">
        <f t="shared" si="26"/>
        <v>0</v>
      </c>
      <c r="AM30" s="102">
        <f t="shared" si="27"/>
        <v>0</v>
      </c>
      <c r="AN30" s="102">
        <f t="shared" si="28"/>
        <v>0</v>
      </c>
      <c r="AP30" s="96">
        <f t="shared" si="29"/>
        <v>57</v>
      </c>
      <c r="AQ30" s="103">
        <f t="shared" si="30"/>
        <v>0</v>
      </c>
      <c r="AR30" s="103">
        <f t="shared" si="31"/>
        <v>0</v>
      </c>
      <c r="AS30" s="103">
        <f t="shared" si="32"/>
        <v>0</v>
      </c>
      <c r="AT30" s="72"/>
      <c r="AU30" s="72"/>
      <c r="AV30" s="7" t="e">
        <f>SUM(#REF!)</f>
        <v>#REF!</v>
      </c>
      <c r="AZ30" s="8">
        <v>58</v>
      </c>
      <c r="BA30">
        <v>0.46267471220837159</v>
      </c>
      <c r="BB30">
        <v>1.6010913107152316E-2</v>
      </c>
      <c r="BC30">
        <v>0.11243774558204479</v>
      </c>
      <c r="BD30">
        <v>0.14891700819893741</v>
      </c>
      <c r="BE30">
        <v>0.16434055519641377</v>
      </c>
      <c r="BF30">
        <v>9.562046571413356E-2</v>
      </c>
      <c r="BZ30" s="8">
        <v>58</v>
      </c>
      <c r="CA30">
        <v>3.1462060011335256</v>
      </c>
      <c r="CP30" s="8">
        <v>58</v>
      </c>
      <c r="CQ30" s="6">
        <v>3.2550808317049089</v>
      </c>
      <c r="CR30">
        <v>3.1462060011335256</v>
      </c>
    </row>
    <row r="31" spans="1:96">
      <c r="A31" s="96">
        <v>58</v>
      </c>
      <c r="B31" s="91"/>
      <c r="C31" s="99"/>
      <c r="D31" s="93"/>
      <c r="E31" s="93"/>
      <c r="F31" s="93"/>
      <c r="G31" s="93"/>
      <c r="H31" s="97">
        <v>0</v>
      </c>
      <c r="I31" s="38">
        <v>0</v>
      </c>
      <c r="J31" s="39">
        <f t="shared" si="14"/>
        <v>0</v>
      </c>
      <c r="K31" s="20">
        <f t="shared" si="15"/>
        <v>100000</v>
      </c>
      <c r="L31" s="19">
        <f t="shared" si="33"/>
        <v>100000</v>
      </c>
      <c r="M31" s="20">
        <f>M32+L31</f>
        <v>694301.80431462615</v>
      </c>
      <c r="N31" s="21">
        <f t="shared" si="17"/>
        <v>6.9430180431462611</v>
      </c>
      <c r="O31" s="22">
        <f t="shared" si="0"/>
        <v>0</v>
      </c>
      <c r="P31" s="21">
        <f t="shared" si="1"/>
        <v>0</v>
      </c>
      <c r="Q31" s="30">
        <f t="shared" si="18"/>
        <v>0</v>
      </c>
      <c r="R31" s="22">
        <f t="shared" si="2"/>
        <v>100000</v>
      </c>
      <c r="S31" s="21">
        <f t="shared" si="3"/>
        <v>694301.80431462615</v>
      </c>
      <c r="T31" s="30">
        <f t="shared" si="19"/>
        <v>6.9430180431462611</v>
      </c>
      <c r="U31" s="22">
        <f t="shared" si="4"/>
        <v>0</v>
      </c>
      <c r="V31" s="21">
        <f t="shared" si="5"/>
        <v>0</v>
      </c>
      <c r="W31" s="30">
        <f t="shared" si="20"/>
        <v>0</v>
      </c>
      <c r="X31" s="22">
        <f t="shared" si="6"/>
        <v>0</v>
      </c>
      <c r="Y31" s="21">
        <f t="shared" si="7"/>
        <v>0</v>
      </c>
      <c r="Z31" s="30">
        <f t="shared" si="8"/>
        <v>0</v>
      </c>
      <c r="AA31" s="21">
        <f t="shared" si="9"/>
        <v>0</v>
      </c>
      <c r="AB31" s="21">
        <f t="shared" si="10"/>
        <v>0</v>
      </c>
      <c r="AC31" s="30">
        <f t="shared" si="11"/>
        <v>0</v>
      </c>
      <c r="AD31" s="21">
        <f t="shared" si="12"/>
        <v>0</v>
      </c>
      <c r="AE31" s="21">
        <f>AE32+AD31</f>
        <v>0</v>
      </c>
      <c r="AF31" s="30">
        <f t="shared" si="22"/>
        <v>0</v>
      </c>
      <c r="AG31" s="21">
        <f t="shared" si="13"/>
        <v>0</v>
      </c>
      <c r="AH31" s="21">
        <f>AH32+AG31</f>
        <v>0</v>
      </c>
      <c r="AI31" s="30">
        <f t="shared" si="24"/>
        <v>0</v>
      </c>
      <c r="AK31" s="101">
        <f t="shared" si="25"/>
        <v>58</v>
      </c>
      <c r="AL31" s="102">
        <f t="shared" si="26"/>
        <v>0</v>
      </c>
      <c r="AM31" s="102">
        <f t="shared" si="27"/>
        <v>0</v>
      </c>
      <c r="AN31" s="102">
        <f t="shared" si="28"/>
        <v>0</v>
      </c>
      <c r="AP31" s="96">
        <f t="shared" si="29"/>
        <v>58</v>
      </c>
      <c r="AQ31" s="103">
        <f t="shared" si="30"/>
        <v>0</v>
      </c>
      <c r="AR31" s="103">
        <f t="shared" si="31"/>
        <v>0</v>
      </c>
      <c r="AS31" s="103">
        <f t="shared" si="32"/>
        <v>0</v>
      </c>
      <c r="AT31" s="72"/>
      <c r="AU31" s="72"/>
      <c r="AV31" s="7" t="e">
        <f>SUM(#REF!)</f>
        <v>#REF!</v>
      </c>
      <c r="AZ31" s="8">
        <v>59</v>
      </c>
      <c r="BA31">
        <v>0.42915842407686444</v>
      </c>
      <c r="BB31">
        <v>1.3898864267776622E-2</v>
      </c>
      <c r="BC31">
        <v>0.11074931117119717</v>
      </c>
      <c r="BD31">
        <v>0.1528850369049051</v>
      </c>
      <c r="BE31">
        <v>0.19006662835822022</v>
      </c>
      <c r="BF31">
        <v>0.10324509288331063</v>
      </c>
      <c r="BZ31" s="8">
        <v>59</v>
      </c>
      <c r="CA31">
        <v>2.5076937396643411</v>
      </c>
      <c r="CP31" s="8">
        <v>59</v>
      </c>
      <c r="CQ31" s="6">
        <v>2.5889087245215539</v>
      </c>
      <c r="CR31">
        <v>2.5076937396643411</v>
      </c>
    </row>
    <row r="32" spans="1:96">
      <c r="A32" s="96">
        <v>59</v>
      </c>
      <c r="B32" s="91"/>
      <c r="C32" s="99"/>
      <c r="D32" s="93"/>
      <c r="E32" s="93"/>
      <c r="F32" s="93"/>
      <c r="G32" s="93"/>
      <c r="H32" s="97">
        <v>0</v>
      </c>
      <c r="I32" s="38">
        <v>0</v>
      </c>
      <c r="J32" s="39">
        <f t="shared" si="14"/>
        <v>0</v>
      </c>
      <c r="K32" s="20">
        <f t="shared" si="15"/>
        <v>100000</v>
      </c>
      <c r="L32" s="19">
        <f t="shared" si="33"/>
        <v>100000</v>
      </c>
      <c r="M32" s="20">
        <f t="shared" si="16"/>
        <v>594301.80431462615</v>
      </c>
      <c r="N32" s="21">
        <f t="shared" si="17"/>
        <v>5.9430180431462611</v>
      </c>
      <c r="O32" s="22">
        <f t="shared" si="0"/>
        <v>0</v>
      </c>
      <c r="P32" s="21">
        <f t="shared" si="1"/>
        <v>0</v>
      </c>
      <c r="Q32" s="30">
        <f t="shared" si="18"/>
        <v>0</v>
      </c>
      <c r="R32" s="22">
        <f t="shared" si="2"/>
        <v>100000</v>
      </c>
      <c r="S32" s="21">
        <f t="shared" si="3"/>
        <v>594301.80431462615</v>
      </c>
      <c r="T32" s="30">
        <f t="shared" si="19"/>
        <v>5.9430180431462611</v>
      </c>
      <c r="U32" s="22">
        <f t="shared" si="4"/>
        <v>0</v>
      </c>
      <c r="V32" s="21">
        <f t="shared" si="5"/>
        <v>0</v>
      </c>
      <c r="W32" s="30">
        <f t="shared" si="20"/>
        <v>0</v>
      </c>
      <c r="X32" s="22">
        <f t="shared" si="6"/>
        <v>0</v>
      </c>
      <c r="Y32" s="21">
        <f t="shared" si="7"/>
        <v>0</v>
      </c>
      <c r="Z32" s="30">
        <f t="shared" si="8"/>
        <v>0</v>
      </c>
      <c r="AA32" s="21">
        <f t="shared" si="9"/>
        <v>0</v>
      </c>
      <c r="AB32" s="21">
        <f t="shared" si="10"/>
        <v>0</v>
      </c>
      <c r="AC32" s="30">
        <f t="shared" si="11"/>
        <v>0</v>
      </c>
      <c r="AD32" s="21">
        <f t="shared" si="12"/>
        <v>0</v>
      </c>
      <c r="AE32" s="21">
        <f>AE33+AD32</f>
        <v>0</v>
      </c>
      <c r="AF32" s="30">
        <f t="shared" si="22"/>
        <v>0</v>
      </c>
      <c r="AG32" s="21">
        <f t="shared" si="13"/>
        <v>0</v>
      </c>
      <c r="AH32" s="21">
        <f>AH33+AG32</f>
        <v>0</v>
      </c>
      <c r="AI32" s="30">
        <f t="shared" si="24"/>
        <v>0</v>
      </c>
      <c r="AK32" s="101">
        <f t="shared" si="25"/>
        <v>59</v>
      </c>
      <c r="AL32" s="102">
        <f t="shared" si="26"/>
        <v>0</v>
      </c>
      <c r="AM32" s="102">
        <f t="shared" si="27"/>
        <v>0</v>
      </c>
      <c r="AN32" s="102">
        <f t="shared" si="28"/>
        <v>0</v>
      </c>
      <c r="AP32" s="96">
        <f t="shared" si="29"/>
        <v>59</v>
      </c>
      <c r="AQ32" s="103">
        <f t="shared" si="30"/>
        <v>0</v>
      </c>
      <c r="AR32" s="103">
        <f t="shared" si="31"/>
        <v>0</v>
      </c>
      <c r="AS32" s="103">
        <f t="shared" si="32"/>
        <v>0</v>
      </c>
      <c r="AT32" s="72"/>
      <c r="AU32" s="72"/>
      <c r="AV32" s="7" t="e">
        <f>SUM(#REF!)</f>
        <v>#REF!</v>
      </c>
      <c r="AZ32" s="8">
        <v>60</v>
      </c>
      <c r="BA32">
        <v>0.39037394277857146</v>
      </c>
      <c r="BB32">
        <v>1.1809352478598991E-2</v>
      </c>
      <c r="BC32">
        <v>0.10731839773990598</v>
      </c>
      <c r="BD32">
        <v>0.1572926619460312</v>
      </c>
      <c r="BE32">
        <v>0.22574185497758029</v>
      </c>
      <c r="BF32">
        <v>0.1074678375244275</v>
      </c>
      <c r="BZ32" s="8">
        <v>60</v>
      </c>
      <c r="CA32">
        <v>1.9082038257741702</v>
      </c>
      <c r="CP32" s="8">
        <v>60</v>
      </c>
      <c r="CQ32" s="6">
        <v>1.9659296345696626</v>
      </c>
      <c r="CR32">
        <v>1.9082038257741702</v>
      </c>
    </row>
    <row r="33" spans="1:96">
      <c r="A33" s="96">
        <v>60</v>
      </c>
      <c r="B33" s="91"/>
      <c r="C33" s="99"/>
      <c r="D33" s="93"/>
      <c r="E33" s="93"/>
      <c r="F33" s="93"/>
      <c r="G33" s="93"/>
      <c r="H33" s="97">
        <v>0</v>
      </c>
      <c r="I33" s="38">
        <v>0</v>
      </c>
      <c r="J33" s="39">
        <f t="shared" si="14"/>
        <v>0</v>
      </c>
      <c r="K33" s="20">
        <f t="shared" si="15"/>
        <v>100000</v>
      </c>
      <c r="L33" s="19">
        <f t="shared" si="33"/>
        <v>100000</v>
      </c>
      <c r="M33" s="20">
        <f t="shared" si="16"/>
        <v>494301.80431462621</v>
      </c>
      <c r="N33" s="21">
        <f t="shared" si="17"/>
        <v>4.943018043146262</v>
      </c>
      <c r="O33" s="22">
        <f t="shared" si="0"/>
        <v>0</v>
      </c>
      <c r="P33" s="21">
        <f t="shared" si="1"/>
        <v>0</v>
      </c>
      <c r="Q33" s="30">
        <f t="shared" si="18"/>
        <v>0</v>
      </c>
      <c r="R33" s="22">
        <f t="shared" si="2"/>
        <v>100000</v>
      </c>
      <c r="S33" s="21">
        <f t="shared" si="3"/>
        <v>494301.80431462621</v>
      </c>
      <c r="T33" s="30">
        <f t="shared" si="19"/>
        <v>4.943018043146262</v>
      </c>
      <c r="U33" s="22">
        <f t="shared" si="4"/>
        <v>0</v>
      </c>
      <c r="V33" s="21">
        <f t="shared" si="5"/>
        <v>0</v>
      </c>
      <c r="W33" s="30">
        <f t="shared" si="20"/>
        <v>0</v>
      </c>
      <c r="X33" s="22">
        <f t="shared" si="6"/>
        <v>0</v>
      </c>
      <c r="Y33" s="21">
        <f t="shared" si="7"/>
        <v>0</v>
      </c>
      <c r="Z33" s="30">
        <f t="shared" si="8"/>
        <v>0</v>
      </c>
      <c r="AA33" s="21">
        <f t="shared" si="9"/>
        <v>0</v>
      </c>
      <c r="AB33" s="21">
        <f t="shared" si="10"/>
        <v>0</v>
      </c>
      <c r="AC33" s="30">
        <f t="shared" si="11"/>
        <v>0</v>
      </c>
      <c r="AD33" s="21">
        <f t="shared" si="12"/>
        <v>0</v>
      </c>
      <c r="AE33" s="21">
        <f t="shared" ref="AE33:AE36" si="36">AE34+AD33</f>
        <v>0</v>
      </c>
      <c r="AF33" s="30">
        <f t="shared" si="22"/>
        <v>0</v>
      </c>
      <c r="AG33" s="21">
        <f t="shared" si="13"/>
        <v>0</v>
      </c>
      <c r="AH33" s="21">
        <f t="shared" ref="AH33:AH36" si="37">AH34+AG33</f>
        <v>0</v>
      </c>
      <c r="AI33" s="30">
        <f t="shared" si="24"/>
        <v>0</v>
      </c>
      <c r="AK33" s="101">
        <f t="shared" si="25"/>
        <v>60</v>
      </c>
      <c r="AL33" s="102">
        <f t="shared" si="26"/>
        <v>0</v>
      </c>
      <c r="AM33" s="102">
        <f t="shared" si="27"/>
        <v>0</v>
      </c>
      <c r="AN33" s="102">
        <f t="shared" si="28"/>
        <v>0</v>
      </c>
      <c r="AP33" s="96">
        <f t="shared" si="29"/>
        <v>60</v>
      </c>
      <c r="AQ33" s="103">
        <f t="shared" si="30"/>
        <v>0</v>
      </c>
      <c r="AR33" s="103">
        <f t="shared" si="31"/>
        <v>0</v>
      </c>
      <c r="AS33" s="103">
        <f t="shared" si="32"/>
        <v>0</v>
      </c>
      <c r="AT33" s="72"/>
      <c r="AU33" s="72"/>
      <c r="AV33" s="7" t="e">
        <f>SUM(#REF!)</f>
        <v>#REF!</v>
      </c>
      <c r="AZ33" s="8">
        <v>61</v>
      </c>
      <c r="BA33">
        <v>0.34354841479651294</v>
      </c>
      <c r="BB33">
        <v>8.1042075451104433E-3</v>
      </c>
      <c r="BC33">
        <v>9.9846620769723435E-2</v>
      </c>
      <c r="BD33">
        <v>0.15637733299085504</v>
      </c>
      <c r="BE33">
        <v>0.2780674854950948</v>
      </c>
      <c r="BF33">
        <v>0.11405846277514284</v>
      </c>
      <c r="BZ33" s="8">
        <v>61</v>
      </c>
      <c r="CA33">
        <v>1.3482212557676696</v>
      </c>
      <c r="CP33" s="8">
        <v>61</v>
      </c>
      <c r="CQ33" s="6">
        <v>1.3800254044782447</v>
      </c>
      <c r="CR33">
        <v>1.3482212557676696</v>
      </c>
    </row>
    <row r="34" spans="1:96">
      <c r="A34" s="96">
        <v>61</v>
      </c>
      <c r="B34" s="91"/>
      <c r="C34" s="99"/>
      <c r="D34" s="93"/>
      <c r="E34" s="93"/>
      <c r="F34" s="93"/>
      <c r="G34" s="93"/>
      <c r="H34" s="97">
        <v>0</v>
      </c>
      <c r="I34" s="38">
        <v>0</v>
      </c>
      <c r="J34" s="39">
        <f t="shared" si="14"/>
        <v>0</v>
      </c>
      <c r="K34" s="20">
        <f t="shared" si="15"/>
        <v>100000</v>
      </c>
      <c r="L34" s="19">
        <f t="shared" si="33"/>
        <v>100000</v>
      </c>
      <c r="M34" s="20">
        <f t="shared" si="16"/>
        <v>394301.80431462621</v>
      </c>
      <c r="N34" s="21">
        <f t="shared" si="17"/>
        <v>3.943018043146262</v>
      </c>
      <c r="O34" s="22">
        <f t="shared" si="0"/>
        <v>0</v>
      </c>
      <c r="P34" s="21">
        <f t="shared" si="1"/>
        <v>0</v>
      </c>
      <c r="Q34" s="30">
        <f t="shared" si="18"/>
        <v>0</v>
      </c>
      <c r="R34" s="22">
        <f t="shared" si="2"/>
        <v>100000</v>
      </c>
      <c r="S34" s="21">
        <f t="shared" si="3"/>
        <v>394301.80431462621</v>
      </c>
      <c r="T34" s="30">
        <f t="shared" si="19"/>
        <v>3.943018043146262</v>
      </c>
      <c r="U34" s="22">
        <f t="shared" si="4"/>
        <v>0</v>
      </c>
      <c r="V34" s="21">
        <f t="shared" si="5"/>
        <v>0</v>
      </c>
      <c r="W34" s="30">
        <f t="shared" si="20"/>
        <v>0</v>
      </c>
      <c r="X34" s="22">
        <f t="shared" si="6"/>
        <v>0</v>
      </c>
      <c r="Y34" s="21">
        <f t="shared" si="7"/>
        <v>0</v>
      </c>
      <c r="Z34" s="30">
        <f t="shared" si="8"/>
        <v>0</v>
      </c>
      <c r="AA34" s="21">
        <f t="shared" si="9"/>
        <v>0</v>
      </c>
      <c r="AB34" s="21">
        <f t="shared" si="10"/>
        <v>0</v>
      </c>
      <c r="AC34" s="30">
        <f t="shared" si="11"/>
        <v>0</v>
      </c>
      <c r="AD34" s="21">
        <f t="shared" si="12"/>
        <v>0</v>
      </c>
      <c r="AE34" s="21">
        <f t="shared" si="36"/>
        <v>0</v>
      </c>
      <c r="AF34" s="30">
        <f t="shared" si="22"/>
        <v>0</v>
      </c>
      <c r="AG34" s="21">
        <f t="shared" si="13"/>
        <v>0</v>
      </c>
      <c r="AH34" s="21">
        <f t="shared" si="37"/>
        <v>0</v>
      </c>
      <c r="AI34" s="30">
        <f t="shared" si="24"/>
        <v>0</v>
      </c>
      <c r="AK34" s="101">
        <f t="shared" si="25"/>
        <v>61</v>
      </c>
      <c r="AL34" s="102">
        <f t="shared" si="26"/>
        <v>0</v>
      </c>
      <c r="AM34" s="102">
        <f t="shared" si="27"/>
        <v>0</v>
      </c>
      <c r="AN34" s="102">
        <f t="shared" si="28"/>
        <v>0</v>
      </c>
      <c r="AP34" s="96">
        <f t="shared" si="29"/>
        <v>61</v>
      </c>
      <c r="AQ34" s="103">
        <f t="shared" si="30"/>
        <v>0</v>
      </c>
      <c r="AR34" s="103">
        <f t="shared" si="31"/>
        <v>0</v>
      </c>
      <c r="AS34" s="103">
        <f t="shared" si="32"/>
        <v>0</v>
      </c>
      <c r="AT34" s="72"/>
      <c r="AU34" s="72"/>
      <c r="AV34" s="7" t="e">
        <f>SUM(#REF!)</f>
        <v>#REF!</v>
      </c>
      <c r="AZ34" s="8">
        <v>62</v>
      </c>
      <c r="BA34">
        <v>0.29354296314938244</v>
      </c>
      <c r="BB34">
        <v>6.8586572773876231E-3</v>
      </c>
      <c r="BC34">
        <v>7.4263697073937637E-2</v>
      </c>
      <c r="BD34">
        <v>0.14756602118488418</v>
      </c>
      <c r="BE34">
        <v>0.3595042716468469</v>
      </c>
      <c r="BF34">
        <v>0.11826777176252744</v>
      </c>
      <c r="BZ34" s="8">
        <v>62</v>
      </c>
      <c r="CA34">
        <v>0.8680683483010263</v>
      </c>
      <c r="CP34" s="8">
        <v>62</v>
      </c>
      <c r="CQ34" s="6">
        <v>0.88835084197918279</v>
      </c>
      <c r="CR34">
        <v>0.8680683483010263</v>
      </c>
    </row>
    <row r="35" spans="1:96">
      <c r="A35" s="96">
        <v>62</v>
      </c>
      <c r="B35" s="91"/>
      <c r="C35" s="99"/>
      <c r="D35" s="93"/>
      <c r="E35" s="93"/>
      <c r="F35" s="93"/>
      <c r="G35" s="93"/>
      <c r="H35" s="97">
        <v>0</v>
      </c>
      <c r="I35" s="38">
        <v>0</v>
      </c>
      <c r="J35" s="39">
        <f t="shared" si="14"/>
        <v>0</v>
      </c>
      <c r="K35" s="20">
        <f t="shared" si="15"/>
        <v>100000</v>
      </c>
      <c r="L35" s="19">
        <f t="shared" si="33"/>
        <v>100000</v>
      </c>
      <c r="M35" s="20">
        <f t="shared" si="16"/>
        <v>294301.80431462621</v>
      </c>
      <c r="N35" s="21">
        <f t="shared" si="17"/>
        <v>2.943018043146262</v>
      </c>
      <c r="O35" s="22">
        <f t="shared" si="0"/>
        <v>0</v>
      </c>
      <c r="P35" s="21">
        <f t="shared" si="1"/>
        <v>0</v>
      </c>
      <c r="Q35" s="30">
        <f t="shared" si="18"/>
        <v>0</v>
      </c>
      <c r="R35" s="22">
        <f t="shared" si="2"/>
        <v>100000</v>
      </c>
      <c r="S35" s="21">
        <f t="shared" si="3"/>
        <v>294301.80431462621</v>
      </c>
      <c r="T35" s="30">
        <f t="shared" si="19"/>
        <v>2.943018043146262</v>
      </c>
      <c r="U35" s="22">
        <f t="shared" si="4"/>
        <v>0</v>
      </c>
      <c r="V35" s="21">
        <f t="shared" si="5"/>
        <v>0</v>
      </c>
      <c r="W35" s="30">
        <f t="shared" si="20"/>
        <v>0</v>
      </c>
      <c r="X35" s="22">
        <f t="shared" si="6"/>
        <v>0</v>
      </c>
      <c r="Y35" s="21">
        <f t="shared" si="7"/>
        <v>0</v>
      </c>
      <c r="Z35" s="30">
        <f t="shared" si="8"/>
        <v>0</v>
      </c>
      <c r="AA35" s="21">
        <f t="shared" si="9"/>
        <v>0</v>
      </c>
      <c r="AB35" s="21">
        <f t="shared" si="10"/>
        <v>0</v>
      </c>
      <c r="AC35" s="30">
        <f t="shared" si="11"/>
        <v>0</v>
      </c>
      <c r="AD35" s="21">
        <f t="shared" si="12"/>
        <v>0</v>
      </c>
      <c r="AE35" s="21">
        <f t="shared" si="36"/>
        <v>0</v>
      </c>
      <c r="AF35" s="30">
        <f t="shared" si="22"/>
        <v>0</v>
      </c>
      <c r="AG35" s="21">
        <f t="shared" si="13"/>
        <v>0</v>
      </c>
      <c r="AH35" s="21">
        <f t="shared" si="37"/>
        <v>0</v>
      </c>
      <c r="AI35" s="30">
        <f t="shared" si="24"/>
        <v>0</v>
      </c>
      <c r="AK35" s="101">
        <f t="shared" si="25"/>
        <v>62</v>
      </c>
      <c r="AL35" s="102">
        <f t="shared" si="26"/>
        <v>0</v>
      </c>
      <c r="AM35" s="102">
        <f t="shared" si="27"/>
        <v>0</v>
      </c>
      <c r="AN35" s="102">
        <f t="shared" si="28"/>
        <v>0</v>
      </c>
      <c r="AP35" s="96">
        <f t="shared" si="29"/>
        <v>62</v>
      </c>
      <c r="AQ35" s="103">
        <f t="shared" si="30"/>
        <v>0</v>
      </c>
      <c r="AR35" s="103">
        <f t="shared" si="31"/>
        <v>0</v>
      </c>
      <c r="AS35" s="103">
        <f t="shared" si="32"/>
        <v>0</v>
      </c>
      <c r="AT35" s="72"/>
      <c r="AU35" s="72"/>
      <c r="AV35" s="7" t="e">
        <f>SUM(#REF!)</f>
        <v>#REF!</v>
      </c>
      <c r="AZ35" s="8">
        <v>63</v>
      </c>
      <c r="BA35">
        <v>0.22073423813682674</v>
      </c>
      <c r="BB35">
        <v>5.0434231926249377E-3</v>
      </c>
      <c r="BC35">
        <v>3.01333993205921E-2</v>
      </c>
      <c r="BD35">
        <v>0.12009734109655508</v>
      </c>
      <c r="BE35">
        <v>0.49321571528384278</v>
      </c>
      <c r="BF35">
        <v>0.13077591072295003</v>
      </c>
      <c r="BZ35" s="8">
        <v>63</v>
      </c>
      <c r="CA35">
        <v>0.43782313662085687</v>
      </c>
      <c r="CP35" s="8">
        <v>63</v>
      </c>
      <c r="CQ35" s="6">
        <v>0.44782669284366933</v>
      </c>
      <c r="CR35">
        <v>0.43782313662085687</v>
      </c>
    </row>
    <row r="36" spans="1:96">
      <c r="A36" s="96">
        <v>63</v>
      </c>
      <c r="B36" s="91"/>
      <c r="C36" s="99"/>
      <c r="D36" s="93"/>
      <c r="E36" s="93"/>
      <c r="F36" s="93"/>
      <c r="G36" s="93"/>
      <c r="H36" s="97">
        <v>0</v>
      </c>
      <c r="I36" s="38">
        <v>0</v>
      </c>
      <c r="J36" s="39">
        <f t="shared" si="14"/>
        <v>0</v>
      </c>
      <c r="K36" s="20">
        <f t="shared" si="15"/>
        <v>100000</v>
      </c>
      <c r="L36" s="19">
        <f t="shared" si="33"/>
        <v>100000</v>
      </c>
      <c r="M36" s="20">
        <f>M37+L36</f>
        <v>194301.80431462621</v>
      </c>
      <c r="N36" s="21">
        <f t="shared" si="17"/>
        <v>1.943018043146262</v>
      </c>
      <c r="O36" s="22">
        <f t="shared" si="0"/>
        <v>0</v>
      </c>
      <c r="P36" s="21">
        <f t="shared" si="1"/>
        <v>0</v>
      </c>
      <c r="Q36" s="30">
        <f t="shared" si="18"/>
        <v>0</v>
      </c>
      <c r="R36" s="22">
        <f t="shared" si="2"/>
        <v>100000</v>
      </c>
      <c r="S36" s="21">
        <f>S37+R36</f>
        <v>194301.80431462621</v>
      </c>
      <c r="T36" s="30">
        <f t="shared" si="19"/>
        <v>1.943018043146262</v>
      </c>
      <c r="U36" s="22">
        <f t="shared" si="4"/>
        <v>0</v>
      </c>
      <c r="V36" s="21">
        <f>V37+U36</f>
        <v>0</v>
      </c>
      <c r="W36" s="30">
        <f t="shared" si="20"/>
        <v>0</v>
      </c>
      <c r="X36" s="22">
        <f t="shared" si="6"/>
        <v>0</v>
      </c>
      <c r="Y36" s="21">
        <f t="shared" si="7"/>
        <v>0</v>
      </c>
      <c r="Z36" s="30">
        <f t="shared" si="8"/>
        <v>0</v>
      </c>
      <c r="AA36" s="21">
        <f t="shared" si="9"/>
        <v>0</v>
      </c>
      <c r="AB36" s="21">
        <f t="shared" si="10"/>
        <v>0</v>
      </c>
      <c r="AC36" s="30">
        <f t="shared" si="11"/>
        <v>0</v>
      </c>
      <c r="AD36" s="21">
        <f t="shared" si="12"/>
        <v>0</v>
      </c>
      <c r="AE36" s="21">
        <f t="shared" si="36"/>
        <v>0</v>
      </c>
      <c r="AF36" s="30">
        <f t="shared" si="22"/>
        <v>0</v>
      </c>
      <c r="AG36" s="21">
        <f t="shared" si="13"/>
        <v>0</v>
      </c>
      <c r="AH36" s="21">
        <f t="shared" si="37"/>
        <v>0</v>
      </c>
      <c r="AI36" s="30">
        <f t="shared" si="24"/>
        <v>0</v>
      </c>
      <c r="AK36" s="101">
        <f t="shared" si="25"/>
        <v>63</v>
      </c>
      <c r="AL36" s="102">
        <f t="shared" si="26"/>
        <v>0</v>
      </c>
      <c r="AM36" s="102">
        <f t="shared" si="27"/>
        <v>0</v>
      </c>
      <c r="AN36" s="102">
        <f t="shared" si="28"/>
        <v>0</v>
      </c>
      <c r="AP36" s="96">
        <f t="shared" si="29"/>
        <v>63</v>
      </c>
      <c r="AQ36" s="103">
        <f t="shared" si="30"/>
        <v>0</v>
      </c>
      <c r="AR36" s="103">
        <f t="shared" si="31"/>
        <v>0</v>
      </c>
      <c r="AS36" s="103">
        <f t="shared" si="32"/>
        <v>0</v>
      </c>
      <c r="AT36" s="72"/>
      <c r="AU36" s="72"/>
      <c r="AV36" s="7" t="e">
        <f>SUM(#REF!)</f>
        <v>#REF!</v>
      </c>
      <c r="AZ36" s="8">
        <v>64</v>
      </c>
      <c r="BA36">
        <v>0.14694000000000002</v>
      </c>
      <c r="BB36">
        <v>2E-3</v>
      </c>
      <c r="BC36">
        <v>-2.5270000000000002E-13</v>
      </c>
      <c r="BD36">
        <v>8.3120000000000013E-2</v>
      </c>
      <c r="BE36">
        <v>0.63387000000000004</v>
      </c>
      <c r="BF36">
        <v>0.13406000000000001</v>
      </c>
      <c r="BZ36" s="8">
        <v>64</v>
      </c>
      <c r="CA36">
        <v>0.14694000000000002</v>
      </c>
      <c r="CP36" s="8">
        <v>64</v>
      </c>
      <c r="CQ36" s="6">
        <v>0.14894000000000002</v>
      </c>
      <c r="CR36">
        <v>0.14694000000000002</v>
      </c>
    </row>
    <row r="37" spans="1:96">
      <c r="A37" s="96">
        <v>64</v>
      </c>
      <c r="B37" s="91"/>
      <c r="C37" s="99"/>
      <c r="D37" s="93"/>
      <c r="E37" s="93"/>
      <c r="F37" s="93"/>
      <c r="G37" s="93"/>
      <c r="H37" s="97">
        <v>0</v>
      </c>
      <c r="I37" s="38">
        <v>0</v>
      </c>
      <c r="J37" s="39">
        <f t="shared" si="14"/>
        <v>0</v>
      </c>
      <c r="K37" s="20">
        <f t="shared" si="15"/>
        <v>100000</v>
      </c>
      <c r="L37" s="19">
        <f>(K38+K37)/2</f>
        <v>94301.804314626206</v>
      </c>
      <c r="M37" s="20">
        <f>M38+L37</f>
        <v>94301.804314626206</v>
      </c>
      <c r="N37" s="21">
        <f t="shared" si="17"/>
        <v>0.94301804314626203</v>
      </c>
      <c r="O37" s="22">
        <f t="shared" si="0"/>
        <v>0</v>
      </c>
      <c r="P37" s="21">
        <f t="shared" si="1"/>
        <v>0</v>
      </c>
      <c r="Q37" s="30">
        <f t="shared" si="18"/>
        <v>0</v>
      </c>
      <c r="R37" s="22">
        <f t="shared" si="2"/>
        <v>94301.804314626206</v>
      </c>
      <c r="S37" s="21">
        <f>R37</f>
        <v>94301.804314626206</v>
      </c>
      <c r="T37" s="30">
        <f t="shared" si="19"/>
        <v>1</v>
      </c>
      <c r="U37" s="22">
        <f t="shared" si="4"/>
        <v>0</v>
      </c>
      <c r="V37" s="21">
        <f>V38+U37</f>
        <v>0</v>
      </c>
      <c r="W37" s="30">
        <f t="shared" si="20"/>
        <v>0</v>
      </c>
      <c r="X37" s="22">
        <f t="shared" si="6"/>
        <v>0</v>
      </c>
      <c r="Y37" s="21">
        <f>Y38+X37</f>
        <v>0</v>
      </c>
      <c r="Z37" s="30">
        <f t="shared" si="8"/>
        <v>0</v>
      </c>
      <c r="AA37" s="21">
        <f t="shared" si="9"/>
        <v>0</v>
      </c>
      <c r="AB37" s="21">
        <f t="shared" si="10"/>
        <v>0</v>
      </c>
      <c r="AC37" s="30">
        <f t="shared" si="11"/>
        <v>0</v>
      </c>
      <c r="AD37" s="21">
        <f t="shared" si="12"/>
        <v>0</v>
      </c>
      <c r="AE37" s="21">
        <f>AE38+AD37</f>
        <v>0</v>
      </c>
      <c r="AF37" s="30">
        <f t="shared" si="22"/>
        <v>0</v>
      </c>
      <c r="AG37" s="21">
        <f t="shared" si="13"/>
        <v>0</v>
      </c>
      <c r="AH37" s="21">
        <f>AH38+AG37</f>
        <v>0</v>
      </c>
      <c r="AI37" s="30">
        <f t="shared" si="24"/>
        <v>0</v>
      </c>
      <c r="AK37" s="101">
        <f t="shared" si="25"/>
        <v>64</v>
      </c>
      <c r="AL37" s="102">
        <f t="shared" si="26"/>
        <v>0</v>
      </c>
      <c r="AM37" s="102">
        <f t="shared" si="27"/>
        <v>0</v>
      </c>
      <c r="AN37" s="102">
        <f t="shared" si="28"/>
        <v>0</v>
      </c>
      <c r="AP37" s="96">
        <f t="shared" si="29"/>
        <v>64</v>
      </c>
      <c r="AQ37" s="103">
        <f t="shared" si="30"/>
        <v>0</v>
      </c>
      <c r="AR37" s="103">
        <f t="shared" si="31"/>
        <v>0</v>
      </c>
      <c r="AS37" s="103">
        <f t="shared" si="32"/>
        <v>0</v>
      </c>
      <c r="AT37" s="72"/>
      <c r="AU37" s="72"/>
      <c r="AV37" s="7" t="e">
        <f>SUM(#REF!)</f>
        <v>#REF!</v>
      </c>
      <c r="AZ37" s="8"/>
      <c r="BZ37" s="8"/>
      <c r="CP37" s="8"/>
      <c r="CQ37" s="6"/>
    </row>
    <row r="38" spans="1:96">
      <c r="A38" s="83"/>
      <c r="B38" s="81"/>
      <c r="C38" s="81"/>
      <c r="D38" s="98"/>
      <c r="E38" s="82"/>
      <c r="F38" s="98"/>
      <c r="G38" s="84"/>
      <c r="H38" s="40"/>
      <c r="I38" s="40"/>
      <c r="K38" s="20">
        <v>88603.608629252398</v>
      </c>
      <c r="L38" s="19"/>
      <c r="M38" s="20"/>
      <c r="AK38" s="79"/>
      <c r="AP38" s="83"/>
    </row>
    <row r="41" spans="1:96">
      <c r="BZ41" s="9" t="s">
        <v>44</v>
      </c>
    </row>
    <row r="42" spans="1:96">
      <c r="CA42" t="s">
        <v>36</v>
      </c>
      <c r="CB42" t="s">
        <v>37</v>
      </c>
      <c r="CC42" t="s">
        <v>34</v>
      </c>
      <c r="CD42" t="s">
        <v>38</v>
      </c>
      <c r="CE42" t="s">
        <v>39</v>
      </c>
    </row>
    <row r="43" spans="1:96">
      <c r="BZ43" s="9">
        <v>30</v>
      </c>
      <c r="CA43">
        <v>0.70877351725986637</v>
      </c>
      <c r="CB43">
        <v>3.9158711436060152</v>
      </c>
      <c r="CC43">
        <v>2.081034902907593</v>
      </c>
      <c r="CD43">
        <v>1.1009017817390916</v>
      </c>
      <c r="CE43">
        <v>1.7332564462671467</v>
      </c>
    </row>
    <row r="44" spans="1:96">
      <c r="BZ44" s="9">
        <v>31</v>
      </c>
      <c r="CA44">
        <v>0.68791472944536292</v>
      </c>
      <c r="CB44">
        <v>3.7820540647665828</v>
      </c>
      <c r="CC44">
        <v>2.0660818972760442</v>
      </c>
      <c r="CD44">
        <v>1.1017553042472235</v>
      </c>
      <c r="CE44">
        <v>1.6790386996173987</v>
      </c>
    </row>
    <row r="45" spans="1:96">
      <c r="BZ45" s="9">
        <v>32</v>
      </c>
      <c r="CA45">
        <v>0.66895677508881757</v>
      </c>
      <c r="CB45">
        <v>3.6496699649972126</v>
      </c>
      <c r="CC45">
        <v>2.049913152862648</v>
      </c>
      <c r="CD45">
        <v>1.1024896547936913</v>
      </c>
      <c r="CE45">
        <v>1.6189474331809848</v>
      </c>
    </row>
    <row r="46" spans="1:96">
      <c r="BZ46" s="9">
        <v>33</v>
      </c>
      <c r="CA46">
        <v>0.64852865655304548</v>
      </c>
      <c r="CB46">
        <v>3.5226877131084779</v>
      </c>
      <c r="CC46">
        <v>2.0328263382156497</v>
      </c>
      <c r="CD46">
        <v>1.1034539332594659</v>
      </c>
      <c r="CE46">
        <v>1.5770889966889174</v>
      </c>
    </row>
    <row r="47" spans="1:96">
      <c r="BZ47" s="9">
        <v>34</v>
      </c>
      <c r="CA47">
        <v>0.62912468881811567</v>
      </c>
      <c r="CB47">
        <v>3.3977519879447216</v>
      </c>
      <c r="CC47">
        <v>2.0136923318944611</v>
      </c>
      <c r="CD47">
        <v>1.104259210810598</v>
      </c>
      <c r="CE47">
        <v>1.5355043351012587</v>
      </c>
    </row>
    <row r="48" spans="1:96">
      <c r="BZ48" s="9">
        <v>35</v>
      </c>
      <c r="CA48">
        <v>0.61569506118515549</v>
      </c>
      <c r="CB48">
        <v>3.2898671928785332</v>
      </c>
      <c r="CC48">
        <v>1.9955536372381113</v>
      </c>
      <c r="CD48">
        <v>1.1054669652898623</v>
      </c>
      <c r="CE48">
        <v>1.4805528002162105</v>
      </c>
    </row>
    <row r="49" spans="78:83">
      <c r="BZ49" s="9">
        <v>36</v>
      </c>
      <c r="CA49">
        <v>0.59562919833024341</v>
      </c>
      <c r="CB49">
        <v>3.1738801820967195</v>
      </c>
      <c r="CC49">
        <v>1.9752689668479635</v>
      </c>
      <c r="CD49">
        <v>1.1060770075502366</v>
      </c>
      <c r="CE49">
        <v>1.4470803717498117</v>
      </c>
    </row>
    <row r="50" spans="78:83">
      <c r="BZ50" s="9">
        <v>37</v>
      </c>
      <c r="CA50">
        <v>0.57507729061486512</v>
      </c>
      <c r="CB50">
        <v>3.0625106433579097</v>
      </c>
      <c r="CC50">
        <v>1.9551061872742934</v>
      </c>
      <c r="CD50">
        <v>1.1068862218952693</v>
      </c>
      <c r="CE50">
        <v>1.4117357551474725</v>
      </c>
    </row>
    <row r="51" spans="78:83">
      <c r="BZ51" s="9">
        <v>38</v>
      </c>
      <c r="CA51">
        <v>0.55449433219995203</v>
      </c>
      <c r="CB51">
        <v>2.9563643614263584</v>
      </c>
      <c r="CC51">
        <v>1.9342861646319409</v>
      </c>
      <c r="CD51">
        <v>1.108429767937761</v>
      </c>
      <c r="CE51">
        <v>1.384323940823057</v>
      </c>
    </row>
    <row r="52" spans="78:83">
      <c r="BZ52" s="9">
        <v>39</v>
      </c>
      <c r="CA52">
        <v>0.53535162239257061</v>
      </c>
      <c r="CB52">
        <v>2.8512402379017514</v>
      </c>
      <c r="CC52">
        <v>1.9102300826112091</v>
      </c>
      <c r="CD52">
        <v>1.1097879368728067</v>
      </c>
      <c r="CE52">
        <v>1.3541606584435857</v>
      </c>
    </row>
    <row r="53" spans="78:83">
      <c r="BZ53" s="9">
        <v>40</v>
      </c>
      <c r="CA53">
        <v>0.51663069663315775</v>
      </c>
      <c r="CB53">
        <v>2.7470021983365496</v>
      </c>
      <c r="CC53">
        <v>1.8851510531818974</v>
      </c>
      <c r="CD53">
        <v>1.1109470327482194</v>
      </c>
      <c r="CE53">
        <v>1.3255192971944929</v>
      </c>
    </row>
    <row r="54" spans="78:83">
      <c r="BZ54" s="9">
        <v>41</v>
      </c>
      <c r="CA54">
        <v>0.49684683190984402</v>
      </c>
      <c r="CB54">
        <v>2.6420281152997735</v>
      </c>
      <c r="CC54">
        <v>1.8585551633515707</v>
      </c>
      <c r="CD54">
        <v>1.1118816619769649</v>
      </c>
      <c r="CE54">
        <v>1.2985726449395774</v>
      </c>
    </row>
    <row r="55" spans="78:83">
      <c r="BZ55" s="9">
        <v>42</v>
      </c>
      <c r="CA55">
        <v>0.47714399258371487</v>
      </c>
      <c r="CB55">
        <v>2.5405223642715615</v>
      </c>
      <c r="CC55">
        <v>1.8316197485668468</v>
      </c>
      <c r="CD55">
        <v>1.1131830200732262</v>
      </c>
      <c r="CE55">
        <v>1.2709016269289595</v>
      </c>
    </row>
    <row r="56" spans="78:83">
      <c r="BZ56" s="9">
        <v>43</v>
      </c>
      <c r="CA56">
        <v>0.45884652212700799</v>
      </c>
      <c r="CB56">
        <v>2.4341478806953845</v>
      </c>
      <c r="CC56">
        <v>1.8030883689355643</v>
      </c>
      <c r="CD56">
        <v>1.1146409493760312</v>
      </c>
      <c r="CE56">
        <v>1.2410354851389025</v>
      </c>
    </row>
    <row r="57" spans="78:83">
      <c r="BZ57" s="9">
        <v>44</v>
      </c>
      <c r="CA57">
        <v>0.4364730475334776</v>
      </c>
      <c r="CB57">
        <v>2.3331831818941429</v>
      </c>
      <c r="CC57">
        <v>1.7699778984782644</v>
      </c>
      <c r="CD57">
        <v>1.1163864434763273</v>
      </c>
      <c r="CE57">
        <v>1.2064642223117985</v>
      </c>
    </row>
    <row r="58" spans="78:83">
      <c r="BZ58" s="9">
        <v>45</v>
      </c>
      <c r="CA58">
        <v>0.41913519435563984</v>
      </c>
      <c r="CB58">
        <v>2.2265940260064445</v>
      </c>
      <c r="CC58">
        <v>1.7351504447106127</v>
      </c>
      <c r="CD58">
        <v>1.1189262180999242</v>
      </c>
      <c r="CE58">
        <v>1.1797054014511668</v>
      </c>
    </row>
    <row r="59" spans="78:83">
      <c r="BZ59" s="9">
        <v>46</v>
      </c>
      <c r="CA59">
        <v>0.39782155826516608</v>
      </c>
      <c r="CB59">
        <v>2.1238538356143284</v>
      </c>
      <c r="CC59">
        <v>1.6982416113204826</v>
      </c>
      <c r="CD59">
        <v>1.1212790111154654</v>
      </c>
      <c r="CE59">
        <v>1.1492977973579428</v>
      </c>
    </row>
    <row r="60" spans="78:83">
      <c r="BZ60" s="9">
        <v>47</v>
      </c>
      <c r="CA60">
        <v>0.37486331349906815</v>
      </c>
      <c r="CB60">
        <v>2.015979664879969</v>
      </c>
      <c r="CC60">
        <v>1.6790016467961912</v>
      </c>
      <c r="CD60">
        <v>1.1244098534112212</v>
      </c>
      <c r="CE60">
        <v>1.1005251764319046</v>
      </c>
    </row>
    <row r="61" spans="78:83">
      <c r="BZ61" s="9">
        <v>48</v>
      </c>
      <c r="CA61">
        <v>0.35626600560508631</v>
      </c>
      <c r="CB61">
        <v>1.9029253600343554</v>
      </c>
      <c r="CC61">
        <v>1.6513746130906259</v>
      </c>
      <c r="CD61">
        <v>1.1268609784636607</v>
      </c>
      <c r="CE61">
        <v>1.055295842919443</v>
      </c>
    </row>
    <row r="62" spans="78:83">
      <c r="BZ62" s="9">
        <v>49</v>
      </c>
      <c r="CA62">
        <v>0.33290256307481397</v>
      </c>
      <c r="CB62">
        <v>1.7910653722209606</v>
      </c>
      <c r="CC62">
        <v>1.6168960857218111</v>
      </c>
      <c r="CD62">
        <v>1.129557376964182</v>
      </c>
      <c r="CE62">
        <v>1.0209974573808607</v>
      </c>
    </row>
    <row r="63" spans="78:83">
      <c r="BZ63" s="9">
        <v>50</v>
      </c>
      <c r="CA63">
        <v>0.30795667699821955</v>
      </c>
      <c r="CB63">
        <v>1.6856415080002323</v>
      </c>
      <c r="CC63">
        <v>1.5705315413361778</v>
      </c>
      <c r="CD63">
        <v>1.1322647872849436</v>
      </c>
      <c r="CE63">
        <v>0.98802850365443617</v>
      </c>
    </row>
    <row r="64" spans="78:83">
      <c r="BZ64" s="9">
        <v>51</v>
      </c>
      <c r="CA64">
        <v>0.28324901273874969</v>
      </c>
      <c r="CB64">
        <v>1.5786837288771314</v>
      </c>
      <c r="CC64">
        <v>1.5179854324557416</v>
      </c>
      <c r="CD64">
        <v>1.1351254224911431</v>
      </c>
      <c r="CE64">
        <v>0.95284078185035037</v>
      </c>
    </row>
    <row r="65" spans="78:83">
      <c r="BZ65" s="9">
        <v>52</v>
      </c>
      <c r="CA65">
        <v>0.25942115428573287</v>
      </c>
      <c r="CB65">
        <v>1.4653929947335085</v>
      </c>
      <c r="CC65">
        <v>1.4617983389037317</v>
      </c>
      <c r="CD65">
        <v>1.1390012084382188</v>
      </c>
      <c r="CE65">
        <v>0.91706499617636295</v>
      </c>
    </row>
    <row r="66" spans="78:83">
      <c r="BZ66" s="9">
        <v>53</v>
      </c>
      <c r="CA66">
        <v>0.23552035222953718</v>
      </c>
      <c r="CB66">
        <v>1.352041642896191</v>
      </c>
      <c r="CC66">
        <v>1.4030631510424048</v>
      </c>
      <c r="CD66">
        <v>1.1395909003250326</v>
      </c>
      <c r="CE66">
        <v>0.88312553947654415</v>
      </c>
    </row>
    <row r="67" spans="78:83">
      <c r="BZ67" s="9">
        <v>54</v>
      </c>
      <c r="CA67">
        <v>0.22191673701891684</v>
      </c>
      <c r="CB67">
        <v>1.2390057233209895</v>
      </c>
      <c r="CC67">
        <v>1.3390566649219111</v>
      </c>
      <c r="CD67">
        <v>1.1376838367543762</v>
      </c>
      <c r="CE67">
        <v>0.82786355267310874</v>
      </c>
    </row>
    <row r="68" spans="78:83">
      <c r="BZ68" s="9">
        <v>55</v>
      </c>
      <c r="CA68">
        <v>0.19442390766353307</v>
      </c>
      <c r="CB68">
        <v>1.1276561658237161</v>
      </c>
      <c r="CC68">
        <v>1.2740559413498942</v>
      </c>
      <c r="CD68">
        <v>1.133601881098655</v>
      </c>
      <c r="CE68">
        <v>0.78126700924748538</v>
      </c>
    </row>
    <row r="69" spans="78:83">
      <c r="BZ69" s="9">
        <v>56</v>
      </c>
      <c r="CA69">
        <v>0.1652460465013699</v>
      </c>
      <c r="CB69">
        <v>1.0090980247760546</v>
      </c>
      <c r="CC69">
        <v>1.2014097010296021</v>
      </c>
      <c r="CD69">
        <v>1.1282836834186198</v>
      </c>
      <c r="CE69">
        <v>0.73598390168710326</v>
      </c>
    </row>
    <row r="70" spans="78:83">
      <c r="BZ70" s="9">
        <v>57</v>
      </c>
      <c r="CA70">
        <v>0.13811328606930562</v>
      </c>
      <c r="CB70">
        <v>0.88971447428042927</v>
      </c>
      <c r="CC70">
        <v>1.1174238205887397</v>
      </c>
      <c r="CD70">
        <v>1.1228586686750783</v>
      </c>
      <c r="CE70">
        <v>0.69106281383675705</v>
      </c>
    </row>
    <row r="71" spans="78:83">
      <c r="BZ71" s="9">
        <v>58</v>
      </c>
      <c r="CA71">
        <v>0.10887483057138343</v>
      </c>
      <c r="CB71">
        <v>0.7645810340826168</v>
      </c>
      <c r="CC71">
        <v>1.0126414357725728</v>
      </c>
      <c r="CD71">
        <v>1.1175221540003089</v>
      </c>
      <c r="CE71">
        <v>0.6502228782399968</v>
      </c>
    </row>
    <row r="72" spans="78:83">
      <c r="BZ72" s="9">
        <v>59</v>
      </c>
      <c r="CA72">
        <v>8.1214984857212777E-2</v>
      </c>
      <c r="CB72">
        <v>0.64713946811960332</v>
      </c>
      <c r="CC72">
        <v>0.89335040028508306</v>
      </c>
      <c r="CD72">
        <v>1.1106129282636454</v>
      </c>
      <c r="CE72">
        <v>0.60329020368517783</v>
      </c>
    </row>
    <row r="73" spans="78:83">
      <c r="BZ73" s="9">
        <v>60</v>
      </c>
      <c r="CA73">
        <v>5.7725808795492307E-2</v>
      </c>
      <c r="CB73">
        <v>0.52458772141818222</v>
      </c>
      <c r="CC73">
        <v>0.76886909294012362</v>
      </c>
      <c r="CD73">
        <v>1.1034585665209571</v>
      </c>
      <c r="CE73">
        <v>0.52531820451989009</v>
      </c>
    </row>
    <row r="74" spans="78:83">
      <c r="BZ74" s="9">
        <v>61</v>
      </c>
      <c r="CA74">
        <v>3.1804148710575068E-2</v>
      </c>
      <c r="CB74">
        <v>0.39183803691263946</v>
      </c>
      <c r="CC74">
        <v>0.61368714037992877</v>
      </c>
      <c r="CD74">
        <v>1.0912479241227464</v>
      </c>
      <c r="CE74">
        <v>0.44761098375236608</v>
      </c>
    </row>
    <row r="75" spans="78:83">
      <c r="BZ75" s="9">
        <v>62</v>
      </c>
      <c r="CA75">
        <v>2.028249367815654E-2</v>
      </c>
      <c r="CB75">
        <v>0.2196133886707903</v>
      </c>
      <c r="CC75">
        <v>0.43638379507032704</v>
      </c>
      <c r="CD75">
        <v>1.0631298258607171</v>
      </c>
      <c r="CE75">
        <v>0.34974270270241337</v>
      </c>
    </row>
    <row r="76" spans="78:83">
      <c r="BZ76" s="9">
        <v>63</v>
      </c>
      <c r="CA76">
        <v>1.0003556222812486E-2</v>
      </c>
      <c r="CB76">
        <v>5.9769157331235633E-2</v>
      </c>
      <c r="CC76">
        <v>0.23821132155368213</v>
      </c>
      <c r="CD76">
        <v>0.97828616583901151</v>
      </c>
      <c r="CE76">
        <v>0.25939210840358778</v>
      </c>
    </row>
    <row r="77" spans="78:83">
      <c r="BZ77" s="9">
        <v>64</v>
      </c>
      <c r="CA77">
        <v>2E-3</v>
      </c>
      <c r="CB77">
        <v>-2.5270000000000002E-13</v>
      </c>
      <c r="CC77">
        <v>8.3120000000000013E-2</v>
      </c>
      <c r="CD77">
        <v>0.63387000000000004</v>
      </c>
      <c r="CE77">
        <v>0.13406000000000001</v>
      </c>
    </row>
  </sheetData>
  <sheetProtection algorithmName="SHA-512" hashValue="eVHC6cOxgWgB1bl6ISk3NQ2aQ2sem6v5edbbjSMjPy054uDPidyleSaK4WZMyBpgfmgdOcaqCPisGWfGtQdA5A==" saltValue="QPBeziVHK5CUwkRRHOLONw==" spinCount="100000" sheet="1" objects="1" scenarios="1" selectLockedCells="1" sort="0"/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C9EEC4-5BF3-459A-984F-3E11B014E6A4}">
  <dimension ref="A1:R38"/>
  <sheetViews>
    <sheetView workbookViewId="0">
      <selection activeCell="E3" sqref="E3:E37"/>
    </sheetView>
  </sheetViews>
  <sheetFormatPr defaultRowHeight="14.5"/>
  <cols>
    <col min="1" max="1" width="10.453125" style="88" customWidth="1"/>
    <col min="2" max="2" width="12.453125" hidden="1" customWidth="1"/>
    <col min="3" max="5" width="8.7265625" style="88"/>
    <col min="6" max="6" width="0" style="88" hidden="1" customWidth="1"/>
    <col min="11" max="13" width="8.7265625" style="88"/>
    <col min="16" max="17" width="8.7265625" style="88"/>
  </cols>
  <sheetData>
    <row r="1" spans="1:18" ht="85.5" thickBot="1">
      <c r="A1" s="104" t="s">
        <v>1</v>
      </c>
      <c r="B1" s="105" t="s">
        <v>2</v>
      </c>
      <c r="C1" s="104" t="s">
        <v>3</v>
      </c>
      <c r="D1" s="104" t="s">
        <v>4</v>
      </c>
      <c r="E1" s="104" t="s">
        <v>6</v>
      </c>
      <c r="F1" s="106" t="s">
        <v>7</v>
      </c>
      <c r="K1" s="104" t="s">
        <v>3</v>
      </c>
      <c r="L1" s="106" t="s">
        <v>8</v>
      </c>
      <c r="M1" s="106" t="s">
        <v>7</v>
      </c>
      <c r="P1" s="104" t="s">
        <v>4</v>
      </c>
      <c r="Q1" s="106" t="s">
        <v>5</v>
      </c>
    </row>
    <row r="2" spans="1:18" ht="25">
      <c r="A2" s="107" t="s">
        <v>42</v>
      </c>
      <c r="B2" s="107"/>
      <c r="C2" s="107" t="s">
        <v>42</v>
      </c>
      <c r="D2" s="107" t="s">
        <v>42</v>
      </c>
      <c r="E2" s="107" t="s">
        <v>42</v>
      </c>
      <c r="F2" s="107" t="s">
        <v>42</v>
      </c>
      <c r="K2" s="107" t="s">
        <v>42</v>
      </c>
      <c r="L2" s="107" t="s">
        <v>42</v>
      </c>
      <c r="M2" s="107" t="s">
        <v>42</v>
      </c>
      <c r="P2" s="107" t="s">
        <v>42</v>
      </c>
      <c r="Q2" s="107" t="s">
        <v>42</v>
      </c>
    </row>
    <row r="3" spans="1:18">
      <c r="A3" s="88">
        <v>7.7499354172048571E-4</v>
      </c>
      <c r="B3" s="108">
        <f>(2*A3)/(2+A3)</f>
        <v>7.746933505487412E-4</v>
      </c>
      <c r="C3" s="109">
        <v>7.2099999999999997E-2</v>
      </c>
      <c r="D3" s="109">
        <v>0.79109999999999991</v>
      </c>
      <c r="E3" s="109">
        <v>0.1368</v>
      </c>
      <c r="F3" s="111">
        <v>0</v>
      </c>
      <c r="G3" s="117">
        <f>C3+D3+E3</f>
        <v>1</v>
      </c>
      <c r="K3" s="109">
        <v>1.6559999999999998E-2</v>
      </c>
      <c r="L3" s="112">
        <v>5.5540000000000006E-2</v>
      </c>
      <c r="M3" s="111">
        <v>0</v>
      </c>
      <c r="N3" s="117">
        <f>K3+L3+M3</f>
        <v>7.2099999999999997E-2</v>
      </c>
      <c r="P3" s="109">
        <v>0.76969999999999994</v>
      </c>
      <c r="Q3" s="110">
        <v>2.1400000000000002E-2</v>
      </c>
      <c r="R3" s="117">
        <f>P3+Q3</f>
        <v>0.79109999999999991</v>
      </c>
    </row>
    <row r="4" spans="1:18">
      <c r="A4" s="88">
        <v>6.663057510515138E-4</v>
      </c>
      <c r="B4" s="113">
        <f t="shared" ref="B4:B37" si="0">(2*A4)/(2+A4)</f>
        <v>6.6608384330377592E-4</v>
      </c>
      <c r="C4" s="109">
        <v>7.8729999999999994E-2</v>
      </c>
      <c r="D4" s="109">
        <v>0.78641000000000005</v>
      </c>
      <c r="E4" s="109">
        <v>0.13486000000000001</v>
      </c>
      <c r="F4" s="111">
        <v>-4.4409999999999997E-18</v>
      </c>
      <c r="G4" s="117">
        <f t="shared" ref="G4:G37" si="1">C4+D4+E4</f>
        <v>1</v>
      </c>
      <c r="K4" s="109">
        <v>1.754E-2</v>
      </c>
      <c r="L4" s="112">
        <v>6.1189999999999994E-2</v>
      </c>
      <c r="M4" s="111">
        <v>-4.4409999999999997E-18</v>
      </c>
      <c r="N4" s="117">
        <f t="shared" ref="N4:N37" si="2">K4+L4+M4</f>
        <v>7.8729999999999994E-2</v>
      </c>
      <c r="P4" s="109">
        <v>0.76700000000000002</v>
      </c>
      <c r="Q4" s="110">
        <v>1.941E-2</v>
      </c>
      <c r="R4" s="117">
        <f t="shared" ref="R4:R37" si="3">P4+Q4</f>
        <v>0.78641000000000005</v>
      </c>
    </row>
    <row r="5" spans="1:18">
      <c r="A5" s="88">
        <v>8.8332128804304185E-4</v>
      </c>
      <c r="B5" s="113">
        <f t="shared" si="0"/>
        <v>8.8293133202231404E-4</v>
      </c>
      <c r="C5" s="109">
        <v>6.2170000000000003E-2</v>
      </c>
      <c r="D5" s="109">
        <v>0.80767999999999995</v>
      </c>
      <c r="E5" s="109">
        <v>0.13015000000000002</v>
      </c>
      <c r="F5" s="111">
        <v>9.9999999999933398E-6</v>
      </c>
      <c r="G5" s="117">
        <f t="shared" si="1"/>
        <v>1</v>
      </c>
      <c r="K5" s="109">
        <v>1.8890000000000001E-2</v>
      </c>
      <c r="L5" s="112">
        <v>4.3270000000000003E-2</v>
      </c>
      <c r="M5" s="111">
        <v>9.9999999999933398E-6</v>
      </c>
      <c r="N5" s="117">
        <f t="shared" si="2"/>
        <v>6.2170000000000003E-2</v>
      </c>
      <c r="P5" s="109">
        <v>0.78666999999999998</v>
      </c>
      <c r="Q5" s="110">
        <v>2.1010000000000001E-2</v>
      </c>
      <c r="R5" s="117">
        <f t="shared" si="3"/>
        <v>0.80767999999999995</v>
      </c>
    </row>
    <row r="6" spans="1:18">
      <c r="A6" s="88">
        <v>7.2951284753181489E-4</v>
      </c>
      <c r="B6" s="113">
        <f t="shared" si="0"/>
        <v>7.2924685005874498E-4</v>
      </c>
      <c r="C6" s="109">
        <v>6.3329999999999997E-2</v>
      </c>
      <c r="D6" s="109">
        <v>0.80920999999999998</v>
      </c>
      <c r="E6" s="109">
        <v>0.12746000000000002</v>
      </c>
      <c r="F6" s="111">
        <v>0</v>
      </c>
      <c r="G6" s="117">
        <f t="shared" si="1"/>
        <v>1</v>
      </c>
      <c r="K6" s="109">
        <v>2.061E-2</v>
      </c>
      <c r="L6" s="112">
        <v>4.2720000000000001E-2</v>
      </c>
      <c r="M6" s="111">
        <v>0</v>
      </c>
      <c r="N6" s="117">
        <f t="shared" si="2"/>
        <v>6.3329999999999997E-2</v>
      </c>
      <c r="P6" s="109">
        <v>0.78933999999999993</v>
      </c>
      <c r="Q6" s="110">
        <v>1.9870000000000002E-2</v>
      </c>
      <c r="R6" s="117">
        <f t="shared" si="3"/>
        <v>0.80920999999999998</v>
      </c>
    </row>
    <row r="7" spans="1:18">
      <c r="A7" s="88">
        <v>1.0931259196972883E-3</v>
      </c>
      <c r="B7" s="113">
        <f t="shared" si="0"/>
        <v>1.0925287839314228E-3</v>
      </c>
      <c r="C7" s="109">
        <v>7.6930000000000137E-2</v>
      </c>
      <c r="D7" s="109">
        <v>0.81153999999999993</v>
      </c>
      <c r="E7" s="109">
        <v>0.11154</v>
      </c>
      <c r="F7" s="111">
        <v>1.3988000000000002E-16</v>
      </c>
      <c r="G7" s="117">
        <f t="shared" si="1"/>
        <v>1.0000100000000001</v>
      </c>
      <c r="K7" s="109">
        <v>2.0329999999999997E-2</v>
      </c>
      <c r="L7" s="112">
        <v>5.6600000000000004E-2</v>
      </c>
      <c r="M7" s="111">
        <v>1.3988000000000002E-16</v>
      </c>
      <c r="N7" s="117">
        <f t="shared" si="2"/>
        <v>7.6930000000000137E-2</v>
      </c>
      <c r="P7" s="109">
        <v>0.79742999999999997</v>
      </c>
      <c r="Q7" s="110">
        <v>1.4110000000000001E-2</v>
      </c>
      <c r="R7" s="117">
        <f t="shared" si="3"/>
        <v>0.81153999999999993</v>
      </c>
    </row>
    <row r="8" spans="1:18">
      <c r="A8" s="88">
        <v>5.5168901714479715E-4</v>
      </c>
      <c r="B8" s="113">
        <f t="shared" si="0"/>
        <v>5.5153687872552554E-4</v>
      </c>
      <c r="C8" s="109">
        <v>5.5660000000000001E-2</v>
      </c>
      <c r="D8" s="109">
        <v>0.82655999999999996</v>
      </c>
      <c r="E8" s="109">
        <v>0.11776999999999999</v>
      </c>
      <c r="F8" s="111">
        <v>0</v>
      </c>
      <c r="G8" s="117">
        <f t="shared" si="1"/>
        <v>0.99998999999999993</v>
      </c>
      <c r="K8" s="109">
        <v>2.138E-2</v>
      </c>
      <c r="L8" s="112">
        <v>3.4279999999999998E-2</v>
      </c>
      <c r="M8" s="111">
        <v>0</v>
      </c>
      <c r="N8" s="117">
        <f t="shared" si="2"/>
        <v>5.5660000000000001E-2</v>
      </c>
      <c r="P8" s="109">
        <v>0.80615999999999999</v>
      </c>
      <c r="Q8" s="110">
        <v>2.0400000000000001E-2</v>
      </c>
      <c r="R8" s="117">
        <f t="shared" si="3"/>
        <v>0.82655999999999996</v>
      </c>
    </row>
    <row r="9" spans="1:18">
      <c r="A9" s="88">
        <v>7.3134007313400734E-4</v>
      </c>
      <c r="B9" s="113">
        <f t="shared" si="0"/>
        <v>7.3107274173780294E-4</v>
      </c>
      <c r="C9" s="109">
        <v>5.799E-2</v>
      </c>
      <c r="D9" s="109">
        <v>0.82834999999999992</v>
      </c>
      <c r="E9" s="109">
        <v>0.11365</v>
      </c>
      <c r="F9" s="111">
        <v>0</v>
      </c>
      <c r="G9" s="117">
        <f t="shared" si="1"/>
        <v>0.99998999999999993</v>
      </c>
      <c r="K9" s="109">
        <v>2.1599999999999998E-2</v>
      </c>
      <c r="L9" s="112">
        <v>3.6389999999999999E-2</v>
      </c>
      <c r="M9" s="111">
        <v>0</v>
      </c>
      <c r="N9" s="117">
        <f t="shared" si="2"/>
        <v>5.799E-2</v>
      </c>
      <c r="P9" s="109">
        <v>0.80736999999999992</v>
      </c>
      <c r="Q9" s="110">
        <v>2.0979999999999999E-2</v>
      </c>
      <c r="R9" s="117">
        <f t="shared" si="3"/>
        <v>0.82834999999999992</v>
      </c>
    </row>
    <row r="10" spans="1:18">
      <c r="A10" s="88">
        <v>1.3935222330138085E-3</v>
      </c>
      <c r="B10" s="113">
        <f t="shared" si="0"/>
        <v>1.3925519569574847E-3</v>
      </c>
      <c r="C10" s="109">
        <v>5.289E-2</v>
      </c>
      <c r="D10" s="109">
        <v>0.83677000000000001</v>
      </c>
      <c r="E10" s="109">
        <v>0.11034000000000001</v>
      </c>
      <c r="F10" s="111">
        <v>0</v>
      </c>
      <c r="G10" s="117">
        <f t="shared" si="1"/>
        <v>1</v>
      </c>
      <c r="K10" s="109">
        <v>2.3529999999999999E-2</v>
      </c>
      <c r="L10" s="112">
        <v>2.9360000000000001E-2</v>
      </c>
      <c r="M10" s="111">
        <v>0</v>
      </c>
      <c r="N10" s="117">
        <f t="shared" si="2"/>
        <v>5.289E-2</v>
      </c>
      <c r="P10" s="109">
        <v>0.81540000000000001</v>
      </c>
      <c r="Q10" s="110">
        <v>2.137E-2</v>
      </c>
      <c r="R10" s="117">
        <f t="shared" si="3"/>
        <v>0.83677000000000001</v>
      </c>
    </row>
    <row r="11" spans="1:18">
      <c r="A11" s="88">
        <v>1.2245587365931931E-3</v>
      </c>
      <c r="B11" s="113">
        <f t="shared" si="0"/>
        <v>1.2238094233325597E-3</v>
      </c>
      <c r="C11" s="109">
        <v>5.8250000000000142E-2</v>
      </c>
      <c r="D11" s="109">
        <v>0.83306999999999998</v>
      </c>
      <c r="E11" s="109">
        <v>0.10868</v>
      </c>
      <c r="F11" s="111">
        <v>1.4432E-16</v>
      </c>
      <c r="G11" s="117">
        <f t="shared" si="1"/>
        <v>1</v>
      </c>
      <c r="K11" s="109">
        <v>2.6409999999999999E-2</v>
      </c>
      <c r="L11" s="112">
        <v>3.184E-2</v>
      </c>
      <c r="M11" s="111">
        <v>1.4432E-16</v>
      </c>
      <c r="N11" s="117">
        <f t="shared" si="2"/>
        <v>5.8250000000000142E-2</v>
      </c>
      <c r="P11" s="109">
        <v>0.81325999999999998</v>
      </c>
      <c r="Q11" s="110">
        <v>1.9810000000000001E-2</v>
      </c>
      <c r="R11" s="117">
        <f t="shared" si="3"/>
        <v>0.83306999999999998</v>
      </c>
    </row>
    <row r="12" spans="1:18">
      <c r="A12" s="88">
        <v>1.0438849221261848E-3</v>
      </c>
      <c r="B12" s="113">
        <f t="shared" si="0"/>
        <v>1.0433403584917472E-3</v>
      </c>
      <c r="C12" s="109">
        <v>5.7100000000000137E-2</v>
      </c>
      <c r="D12" s="109">
        <v>0.83574999999999999</v>
      </c>
      <c r="E12" s="109">
        <v>0.10715999999999999</v>
      </c>
      <c r="F12" s="111">
        <v>1.3988000000000002E-16</v>
      </c>
      <c r="G12" s="117">
        <f t="shared" si="1"/>
        <v>1.0000100000000001</v>
      </c>
      <c r="K12" s="109">
        <v>2.7060000000000001E-2</v>
      </c>
      <c r="L12" s="112">
        <v>3.0040000000000001E-2</v>
      </c>
      <c r="M12" s="111">
        <v>1.3988000000000002E-16</v>
      </c>
      <c r="N12" s="117">
        <f t="shared" si="2"/>
        <v>5.7100000000000137E-2</v>
      </c>
      <c r="P12" s="109">
        <v>0.81647999999999998</v>
      </c>
      <c r="Q12" s="110">
        <v>1.9269999999999999E-2</v>
      </c>
      <c r="R12" s="117">
        <f t="shared" si="3"/>
        <v>0.83574999999999999</v>
      </c>
    </row>
    <row r="13" spans="1:18">
      <c r="A13" s="88">
        <v>8.4093680359920956E-4</v>
      </c>
      <c r="B13" s="113">
        <f t="shared" si="0"/>
        <v>8.4058336485520952E-4</v>
      </c>
      <c r="C13" s="109">
        <v>5.6220000000000006E-2</v>
      </c>
      <c r="D13" s="109">
        <v>0.83653999999999995</v>
      </c>
      <c r="E13" s="109">
        <v>0.10724</v>
      </c>
      <c r="F13" s="111">
        <v>0</v>
      </c>
      <c r="G13" s="117">
        <f t="shared" si="1"/>
        <v>1</v>
      </c>
      <c r="K13" s="109">
        <v>2.8170000000000001E-2</v>
      </c>
      <c r="L13" s="112">
        <v>2.8050000000000002E-2</v>
      </c>
      <c r="M13" s="111">
        <v>0</v>
      </c>
      <c r="N13" s="117">
        <f t="shared" si="2"/>
        <v>5.6220000000000006E-2</v>
      </c>
      <c r="P13" s="109">
        <v>0.81633</v>
      </c>
      <c r="Q13" s="110">
        <v>2.0209999999999999E-2</v>
      </c>
      <c r="R13" s="117">
        <f t="shared" si="3"/>
        <v>0.83653999999999995</v>
      </c>
    </row>
    <row r="14" spans="1:18">
      <c r="A14" s="88">
        <v>1.2056800928820219E-3</v>
      </c>
      <c r="B14" s="113">
        <f t="shared" si="0"/>
        <v>1.2049536985384358E-3</v>
      </c>
      <c r="C14" s="109">
        <v>5.842E-2</v>
      </c>
      <c r="D14" s="109">
        <v>0.83694000000000013</v>
      </c>
      <c r="E14" s="109">
        <v>0.10462999999999999</v>
      </c>
      <c r="F14" s="111">
        <v>3.9999999999995565E-5</v>
      </c>
      <c r="G14" s="117">
        <f t="shared" si="1"/>
        <v>0.99999000000000016</v>
      </c>
      <c r="K14" s="109">
        <v>2.9159999999999998E-2</v>
      </c>
      <c r="L14" s="112">
        <v>2.9220000000000003E-2</v>
      </c>
      <c r="M14" s="111">
        <v>3.9999999999995565E-5</v>
      </c>
      <c r="N14" s="117">
        <f t="shared" si="2"/>
        <v>5.842E-2</v>
      </c>
      <c r="P14" s="109">
        <v>0.8166500000000001</v>
      </c>
      <c r="Q14" s="110">
        <v>2.0290000000000002E-2</v>
      </c>
      <c r="R14" s="117">
        <f t="shared" si="3"/>
        <v>0.83694000000000013</v>
      </c>
    </row>
    <row r="15" spans="1:18">
      <c r="A15" s="88">
        <v>1.3088370740220079E-3</v>
      </c>
      <c r="B15" s="113">
        <f t="shared" si="0"/>
        <v>1.3079811069395665E-3</v>
      </c>
      <c r="C15" s="109">
        <v>6.2419999999999989E-2</v>
      </c>
      <c r="D15" s="109">
        <v>0.82794000000000001</v>
      </c>
      <c r="E15" s="109">
        <v>0.10962999999999999</v>
      </c>
      <c r="F15" s="111">
        <v>0</v>
      </c>
      <c r="G15" s="117">
        <f t="shared" si="1"/>
        <v>0.99999000000000005</v>
      </c>
      <c r="K15" s="109">
        <v>3.0909999999999997E-2</v>
      </c>
      <c r="L15" s="112">
        <v>3.1509999999999996E-2</v>
      </c>
      <c r="M15" s="111">
        <v>0</v>
      </c>
      <c r="N15" s="117">
        <f t="shared" si="2"/>
        <v>6.2419999999999989E-2</v>
      </c>
      <c r="P15" s="109">
        <v>0.80903000000000003</v>
      </c>
      <c r="Q15" s="110">
        <v>1.8909999999999996E-2</v>
      </c>
      <c r="R15" s="117">
        <f t="shared" si="3"/>
        <v>0.82794000000000001</v>
      </c>
    </row>
    <row r="16" spans="1:18">
      <c r="A16" s="88">
        <v>1.6006025797947463E-3</v>
      </c>
      <c r="B16" s="113">
        <f t="shared" si="0"/>
        <v>1.5993226398231337E-3</v>
      </c>
      <c r="C16" s="109">
        <v>7.2540000000000007E-2</v>
      </c>
      <c r="D16" s="109">
        <v>0.82268000000000008</v>
      </c>
      <c r="E16" s="109">
        <v>0.10478</v>
      </c>
      <c r="F16" s="111">
        <v>3.9999999999993342E-5</v>
      </c>
      <c r="G16" s="117">
        <f t="shared" si="1"/>
        <v>1.0000000000000002</v>
      </c>
      <c r="K16" s="109">
        <v>3.5970000000000002E-2</v>
      </c>
      <c r="L16" s="112">
        <v>3.653E-2</v>
      </c>
      <c r="M16" s="111">
        <v>3.9999999999993342E-5</v>
      </c>
      <c r="N16" s="117">
        <f t="shared" si="2"/>
        <v>7.2540000000000007E-2</v>
      </c>
      <c r="P16" s="109">
        <v>0.79959000000000002</v>
      </c>
      <c r="Q16" s="110">
        <v>2.3090000000000003E-2</v>
      </c>
      <c r="R16" s="117">
        <f t="shared" si="3"/>
        <v>0.82268000000000008</v>
      </c>
    </row>
    <row r="17" spans="1:18">
      <c r="A17" s="88">
        <v>2.2724110745258081E-3</v>
      </c>
      <c r="B17" s="113">
        <f t="shared" si="0"/>
        <v>2.269832078749276E-3</v>
      </c>
      <c r="C17" s="109">
        <v>6.827999999999998E-2</v>
      </c>
      <c r="D17" s="109">
        <v>0.81996000000000013</v>
      </c>
      <c r="E17" s="109">
        <v>0.11176999999999999</v>
      </c>
      <c r="F17" s="111">
        <v>-8.8819999999999994E-18</v>
      </c>
      <c r="G17" s="117">
        <f t="shared" si="1"/>
        <v>1.0000100000000001</v>
      </c>
      <c r="K17" s="109">
        <v>3.8809999999999997E-2</v>
      </c>
      <c r="L17" s="112">
        <v>2.947E-2</v>
      </c>
      <c r="M17" s="111">
        <v>-8.8819999999999994E-18</v>
      </c>
      <c r="N17" s="117">
        <f t="shared" si="2"/>
        <v>6.827999999999998E-2</v>
      </c>
      <c r="P17" s="109">
        <v>0.80165000000000008</v>
      </c>
      <c r="Q17" s="110">
        <v>1.831E-2</v>
      </c>
      <c r="R17" s="117">
        <f t="shared" si="3"/>
        <v>0.81996000000000013</v>
      </c>
    </row>
    <row r="18" spans="1:18">
      <c r="A18" s="88">
        <v>2.2433596554199569E-3</v>
      </c>
      <c r="B18" s="113">
        <f t="shared" si="0"/>
        <v>2.2408461435037869E-3</v>
      </c>
      <c r="C18" s="109">
        <v>7.3939999999999992E-2</v>
      </c>
      <c r="D18" s="109">
        <v>0.81842999999999999</v>
      </c>
      <c r="E18" s="109">
        <v>0.10762000000000001</v>
      </c>
      <c r="F18" s="111">
        <v>1.5999999999999112E-4</v>
      </c>
      <c r="G18" s="117">
        <f t="shared" si="1"/>
        <v>0.99999000000000005</v>
      </c>
      <c r="K18" s="109">
        <v>4.0759999999999998E-2</v>
      </c>
      <c r="L18" s="112">
        <v>3.3020000000000001E-2</v>
      </c>
      <c r="M18" s="111">
        <v>1.5999999999999112E-4</v>
      </c>
      <c r="N18" s="117">
        <f t="shared" si="2"/>
        <v>7.3939999999999992E-2</v>
      </c>
      <c r="P18" s="109">
        <v>0.79620000000000002</v>
      </c>
      <c r="Q18" s="110">
        <v>2.223E-2</v>
      </c>
      <c r="R18" s="117">
        <f t="shared" si="3"/>
        <v>0.81842999999999999</v>
      </c>
    </row>
    <row r="19" spans="1:18">
      <c r="A19" s="88">
        <v>3.162363541847167E-3</v>
      </c>
      <c r="B19" s="113">
        <f t="shared" si="0"/>
        <v>3.1573711641184237E-3</v>
      </c>
      <c r="C19" s="109">
        <v>7.7329999999999996E-2</v>
      </c>
      <c r="D19" s="109">
        <v>0.80825999999999998</v>
      </c>
      <c r="E19" s="109">
        <v>0.11442000000000001</v>
      </c>
      <c r="F19" s="111">
        <v>4.2000000000000224E-4</v>
      </c>
      <c r="G19" s="117">
        <f t="shared" si="1"/>
        <v>1.0000100000000001</v>
      </c>
      <c r="K19" s="109">
        <v>2.4580000000000001E-2</v>
      </c>
      <c r="L19" s="112">
        <v>5.2329999999999995E-2</v>
      </c>
      <c r="M19" s="111">
        <v>4.2000000000000224E-4</v>
      </c>
      <c r="N19" s="117">
        <f t="shared" si="2"/>
        <v>7.7329999999999996E-2</v>
      </c>
      <c r="P19" s="109">
        <v>0.78408</v>
      </c>
      <c r="Q19" s="110">
        <v>2.418E-2</v>
      </c>
      <c r="R19" s="117">
        <f t="shared" si="3"/>
        <v>0.80825999999999998</v>
      </c>
    </row>
    <row r="20" spans="1:18">
      <c r="A20" s="88">
        <v>2.5240188894316887E-3</v>
      </c>
      <c r="B20" s="113">
        <f t="shared" si="0"/>
        <v>2.5208375686115066E-3</v>
      </c>
      <c r="C20" s="109">
        <v>8.0169999999999991E-2</v>
      </c>
      <c r="D20" s="109">
        <v>0.80181999999999998</v>
      </c>
      <c r="E20" s="109">
        <v>0.11800000000000001</v>
      </c>
      <c r="F20" s="111">
        <v>3.9000000000000222E-4</v>
      </c>
      <c r="G20" s="117">
        <f t="shared" si="1"/>
        <v>0.99998999999999993</v>
      </c>
      <c r="K20" s="109">
        <v>3.1829999999999997E-2</v>
      </c>
      <c r="L20" s="112">
        <v>4.795E-2</v>
      </c>
      <c r="M20" s="111">
        <v>3.9000000000000222E-4</v>
      </c>
      <c r="N20" s="117">
        <f t="shared" si="2"/>
        <v>8.0169999999999991E-2</v>
      </c>
      <c r="P20" s="109">
        <v>0.7823</v>
      </c>
      <c r="Q20" s="110">
        <v>1.9519999999999999E-2</v>
      </c>
      <c r="R20" s="117">
        <f t="shared" si="3"/>
        <v>0.80181999999999998</v>
      </c>
    </row>
    <row r="21" spans="1:18">
      <c r="A21" s="88">
        <v>2.7179343698788922E-3</v>
      </c>
      <c r="B21" s="113">
        <f t="shared" si="0"/>
        <v>2.7142457989063188E-3</v>
      </c>
      <c r="C21" s="109">
        <v>7.6409999999999992E-2</v>
      </c>
      <c r="D21" s="109">
        <v>0.80671000000000004</v>
      </c>
      <c r="E21" s="109">
        <v>0.11688000000000001</v>
      </c>
      <c r="F21" s="111">
        <v>3.6999999999999333E-4</v>
      </c>
      <c r="G21" s="117">
        <f t="shared" si="1"/>
        <v>1</v>
      </c>
      <c r="K21" s="109">
        <v>3.8919999999999996E-2</v>
      </c>
      <c r="L21" s="112">
        <v>3.712E-2</v>
      </c>
      <c r="M21" s="111">
        <v>3.6999999999999333E-4</v>
      </c>
      <c r="N21" s="117">
        <f t="shared" si="2"/>
        <v>7.6409999999999992E-2</v>
      </c>
      <c r="P21" s="109">
        <v>0.78241000000000005</v>
      </c>
      <c r="Q21" s="110">
        <v>2.4300000000000002E-2</v>
      </c>
      <c r="R21" s="117">
        <f t="shared" si="3"/>
        <v>0.80671000000000004</v>
      </c>
    </row>
    <row r="22" spans="1:18">
      <c r="A22" s="88">
        <v>2.9776083849452121E-3</v>
      </c>
      <c r="B22" s="113">
        <f t="shared" si="0"/>
        <v>2.9731818992685976E-3</v>
      </c>
      <c r="C22" s="109">
        <v>8.7730000000000002E-2</v>
      </c>
      <c r="D22" s="109">
        <v>0.80169000000000001</v>
      </c>
      <c r="E22" s="109">
        <v>0.1106</v>
      </c>
      <c r="F22" s="111">
        <v>6.5999999999999555E-4</v>
      </c>
      <c r="G22" s="117">
        <f t="shared" si="1"/>
        <v>1.0000199999999999</v>
      </c>
      <c r="K22" s="109">
        <v>5.1110000000000003E-2</v>
      </c>
      <c r="L22" s="112">
        <v>3.5959999999999999E-2</v>
      </c>
      <c r="M22" s="111">
        <v>6.5999999999999555E-4</v>
      </c>
      <c r="N22" s="117">
        <f t="shared" si="2"/>
        <v>8.7730000000000002E-2</v>
      </c>
      <c r="P22" s="109">
        <v>0.77578999999999998</v>
      </c>
      <c r="Q22" s="110">
        <v>2.5899999999999999E-2</v>
      </c>
      <c r="R22" s="117">
        <f t="shared" si="3"/>
        <v>0.80169000000000001</v>
      </c>
    </row>
    <row r="23" spans="1:18">
      <c r="A23" s="88">
        <v>3.0525272547076315E-3</v>
      </c>
      <c r="B23" s="113">
        <f t="shared" si="0"/>
        <v>3.0478753933540484E-3</v>
      </c>
      <c r="C23" s="109">
        <v>9.6009999999999984E-2</v>
      </c>
      <c r="D23" s="109">
        <v>0.79205000000000003</v>
      </c>
      <c r="E23" s="109">
        <v>0.11194000000000001</v>
      </c>
      <c r="F23" s="111">
        <v>5.9999999999999333E-4</v>
      </c>
      <c r="G23" s="117">
        <f t="shared" si="1"/>
        <v>1</v>
      </c>
      <c r="K23" s="109">
        <v>5.7259999999999998E-2</v>
      </c>
      <c r="L23" s="112">
        <v>3.8149999999999996E-2</v>
      </c>
      <c r="M23" s="111">
        <v>5.9999999999999333E-4</v>
      </c>
      <c r="N23" s="117">
        <f t="shared" si="2"/>
        <v>9.6009999999999984E-2</v>
      </c>
      <c r="P23" s="109">
        <v>0.76644000000000001</v>
      </c>
      <c r="Q23" s="110">
        <v>2.5610000000000001E-2</v>
      </c>
      <c r="R23" s="117">
        <f t="shared" si="3"/>
        <v>0.79205000000000003</v>
      </c>
    </row>
    <row r="24" spans="1:18">
      <c r="A24" s="88">
        <v>3.619662943214105E-3</v>
      </c>
      <c r="B24" s="113">
        <f t="shared" si="0"/>
        <v>3.6131237980535752E-3</v>
      </c>
      <c r="C24" s="109">
        <v>0.10098</v>
      </c>
      <c r="D24" s="109">
        <v>0.78021999999999991</v>
      </c>
      <c r="E24" s="109">
        <v>0.1188</v>
      </c>
      <c r="F24" s="111">
        <v>2.4000000000000001E-4</v>
      </c>
      <c r="G24" s="117">
        <f t="shared" si="1"/>
        <v>0.99999999999999989</v>
      </c>
      <c r="K24" s="109">
        <v>6.1580000000000003E-2</v>
      </c>
      <c r="L24" s="112">
        <v>3.916E-2</v>
      </c>
      <c r="M24" s="111">
        <v>2.4000000000000001E-4</v>
      </c>
      <c r="N24" s="117">
        <f t="shared" si="2"/>
        <v>0.10098</v>
      </c>
      <c r="P24" s="109">
        <v>0.75540999999999991</v>
      </c>
      <c r="Q24" s="110">
        <v>2.4810000000000002E-2</v>
      </c>
      <c r="R24" s="117">
        <f t="shared" si="3"/>
        <v>0.78021999999999991</v>
      </c>
    </row>
    <row r="25" spans="1:18">
      <c r="A25" s="88">
        <v>3.6335523772709701E-3</v>
      </c>
      <c r="B25" s="113">
        <f t="shared" si="0"/>
        <v>3.6269629972604856E-3</v>
      </c>
      <c r="C25" s="109">
        <v>0.10469999999999999</v>
      </c>
      <c r="D25" s="109">
        <v>0.77683999999999997</v>
      </c>
      <c r="E25" s="109">
        <v>0.11846999999999999</v>
      </c>
      <c r="F25" s="111">
        <v>3.5500000000000019E-3</v>
      </c>
      <c r="G25" s="117">
        <f t="shared" si="1"/>
        <v>1.0000100000000001</v>
      </c>
      <c r="K25" s="109">
        <v>6.3939999999999997E-2</v>
      </c>
      <c r="L25" s="112">
        <v>3.721E-2</v>
      </c>
      <c r="M25" s="111">
        <v>3.5500000000000019E-3</v>
      </c>
      <c r="N25" s="117">
        <f t="shared" si="2"/>
        <v>0.10469999999999999</v>
      </c>
      <c r="P25" s="109">
        <v>0.75203999999999993</v>
      </c>
      <c r="Q25" s="110">
        <v>2.4800000000000003E-2</v>
      </c>
      <c r="R25" s="117">
        <f t="shared" si="3"/>
        <v>0.77683999999999997</v>
      </c>
    </row>
    <row r="26" spans="1:18">
      <c r="A26" s="88">
        <v>3.8317172349077262E-3</v>
      </c>
      <c r="B26" s="113">
        <f t="shared" si="0"/>
        <v>3.824390243902439E-3</v>
      </c>
      <c r="C26" s="109">
        <v>0.13406999999999999</v>
      </c>
      <c r="D26" s="109">
        <v>0.74792999999999998</v>
      </c>
      <c r="E26" s="109">
        <v>0.11800000000000001</v>
      </c>
      <c r="F26" s="111">
        <v>6.2699999999999935E-3</v>
      </c>
      <c r="G26" s="117">
        <f t="shared" si="1"/>
        <v>1</v>
      </c>
      <c r="K26" s="109">
        <v>6.9260000000000002E-2</v>
      </c>
      <c r="L26" s="112">
        <v>5.8540000000000002E-2</v>
      </c>
      <c r="M26" s="111">
        <v>6.2699999999999935E-3</v>
      </c>
      <c r="N26" s="117">
        <f t="shared" si="2"/>
        <v>0.13406999999999999</v>
      </c>
      <c r="P26" s="109">
        <v>0.73344999999999994</v>
      </c>
      <c r="Q26" s="110">
        <v>1.4480000000000002E-2</v>
      </c>
      <c r="R26" s="117">
        <f t="shared" si="3"/>
        <v>0.74792999999999998</v>
      </c>
    </row>
    <row r="27" spans="1:18">
      <c r="A27" s="88">
        <v>4.4539040636947698E-3</v>
      </c>
      <c r="B27" s="113">
        <f t="shared" si="0"/>
        <v>4.4440074722249534E-3</v>
      </c>
      <c r="C27" s="109">
        <v>0.13014000000000001</v>
      </c>
      <c r="D27" s="109">
        <v>0.75325000000000009</v>
      </c>
      <c r="E27" s="109">
        <v>0.11662</v>
      </c>
      <c r="F27" s="111">
        <v>9.1400000000000006E-3</v>
      </c>
      <c r="G27" s="117">
        <f t="shared" si="1"/>
        <v>1.0000100000000001</v>
      </c>
      <c r="K27" s="109">
        <v>7.0820000000000008E-2</v>
      </c>
      <c r="L27" s="112">
        <v>5.0179999999999995E-2</v>
      </c>
      <c r="M27" s="111">
        <v>9.1400000000000006E-3</v>
      </c>
      <c r="N27" s="117">
        <f t="shared" si="2"/>
        <v>0.13014000000000001</v>
      </c>
      <c r="P27" s="109">
        <v>0.72483000000000009</v>
      </c>
      <c r="Q27" s="110">
        <v>2.8420000000000001E-2</v>
      </c>
      <c r="R27" s="117">
        <f t="shared" si="3"/>
        <v>0.75325000000000009</v>
      </c>
    </row>
    <row r="28" spans="1:18">
      <c r="A28" s="88">
        <v>4.7940553713395392E-3</v>
      </c>
      <c r="B28" s="113">
        <f t="shared" si="0"/>
        <v>4.782591367422582E-3</v>
      </c>
      <c r="C28" s="109">
        <v>0.13824</v>
      </c>
      <c r="D28" s="109">
        <v>0.73807999999999996</v>
      </c>
      <c r="E28" s="109">
        <v>0.12368</v>
      </c>
      <c r="F28" s="111">
        <v>1.074E-2</v>
      </c>
      <c r="G28" s="117">
        <f t="shared" si="1"/>
        <v>1</v>
      </c>
      <c r="K28" s="109">
        <v>7.8579999999999997E-2</v>
      </c>
      <c r="L28" s="112">
        <v>4.8920000000000005E-2</v>
      </c>
      <c r="M28" s="111">
        <v>1.074E-2</v>
      </c>
      <c r="N28" s="117">
        <f t="shared" si="2"/>
        <v>0.13824</v>
      </c>
      <c r="P28" s="109">
        <v>0.70804</v>
      </c>
      <c r="Q28" s="110">
        <v>3.0040000000000001E-2</v>
      </c>
      <c r="R28" s="117">
        <f t="shared" si="3"/>
        <v>0.73807999999999996</v>
      </c>
    </row>
    <row r="29" spans="1:18">
      <c r="A29" s="88">
        <v>6.1790719276281249E-3</v>
      </c>
      <c r="B29" s="113">
        <f t="shared" si="0"/>
        <v>6.160040261701057E-3</v>
      </c>
      <c r="C29" s="109">
        <v>0.15286</v>
      </c>
      <c r="D29" s="109">
        <v>0.72191000000000005</v>
      </c>
      <c r="E29" s="109">
        <v>0.12525</v>
      </c>
      <c r="F29" s="111">
        <v>1.2380000000000011E-2</v>
      </c>
      <c r="G29" s="117">
        <f t="shared" si="1"/>
        <v>1.0000200000000001</v>
      </c>
      <c r="K29" s="109">
        <v>9.1150000000000009E-2</v>
      </c>
      <c r="L29" s="112">
        <v>4.9329999999999999E-2</v>
      </c>
      <c r="M29" s="111">
        <v>1.2380000000000011E-2</v>
      </c>
      <c r="N29" s="117">
        <f t="shared" si="2"/>
        <v>0.15286</v>
      </c>
      <c r="P29" s="109">
        <v>0.69384000000000001</v>
      </c>
      <c r="Q29" s="110">
        <v>2.8069999999999998E-2</v>
      </c>
      <c r="R29" s="117">
        <f t="shared" si="3"/>
        <v>0.72191000000000005</v>
      </c>
    </row>
    <row r="30" spans="1:18">
      <c r="A30" s="88">
        <v>6.8144533714718375E-3</v>
      </c>
      <c r="B30" s="113">
        <f t="shared" si="0"/>
        <v>6.791313825773455E-3</v>
      </c>
      <c r="C30" s="109">
        <v>0.17041999999999999</v>
      </c>
      <c r="D30" s="109">
        <v>0.69879999999999998</v>
      </c>
      <c r="E30" s="109">
        <v>0.13077</v>
      </c>
      <c r="F30" s="111">
        <v>1.2970000000000001E-2</v>
      </c>
      <c r="G30" s="117">
        <f t="shared" si="1"/>
        <v>0.99998999999999993</v>
      </c>
      <c r="K30" s="109">
        <v>0.11203999999999999</v>
      </c>
      <c r="L30" s="112">
        <v>4.5410000000000006E-2</v>
      </c>
      <c r="M30" s="111">
        <v>1.2970000000000001E-2</v>
      </c>
      <c r="N30" s="117">
        <f t="shared" si="2"/>
        <v>0.17041999999999999</v>
      </c>
      <c r="P30" s="109">
        <v>0.66871999999999998</v>
      </c>
      <c r="Q30" s="110">
        <v>3.0080000000000003E-2</v>
      </c>
      <c r="R30" s="117">
        <f t="shared" si="3"/>
        <v>0.69879999999999998</v>
      </c>
    </row>
    <row r="31" spans="1:18">
      <c r="A31" s="88">
        <v>6.8404957347497179E-3</v>
      </c>
      <c r="B31" s="113">
        <f t="shared" si="0"/>
        <v>6.8171792918153744E-3</v>
      </c>
      <c r="C31" s="109">
        <v>0.19156000000000001</v>
      </c>
      <c r="D31" s="109">
        <v>0.68615999999999988</v>
      </c>
      <c r="E31" s="109">
        <v>0.12227</v>
      </c>
      <c r="F31" s="111">
        <v>1.4529999999999993E-2</v>
      </c>
      <c r="G31" s="117">
        <f t="shared" si="1"/>
        <v>0.99998999999999982</v>
      </c>
      <c r="K31" s="109">
        <v>0.12581000000000001</v>
      </c>
      <c r="L31" s="112">
        <v>5.1220000000000002E-2</v>
      </c>
      <c r="M31" s="111">
        <v>1.4529999999999993E-2</v>
      </c>
      <c r="N31" s="117">
        <f t="shared" si="2"/>
        <v>0.19156000000000001</v>
      </c>
      <c r="P31" s="109">
        <v>0.65784999999999993</v>
      </c>
      <c r="Q31" s="110">
        <v>2.8309999999999998E-2</v>
      </c>
      <c r="R31" s="117">
        <f t="shared" si="3"/>
        <v>0.68615999999999988</v>
      </c>
    </row>
    <row r="32" spans="1:18">
      <c r="A32" s="88">
        <v>8.3607401830645481E-3</v>
      </c>
      <c r="B32" s="113">
        <f t="shared" si="0"/>
        <v>8.3259346946828443E-3</v>
      </c>
      <c r="C32" s="109">
        <v>0.23052999999999998</v>
      </c>
      <c r="D32" s="109">
        <v>0.64202000000000004</v>
      </c>
      <c r="E32" s="109">
        <v>0.12744999999999998</v>
      </c>
      <c r="F32" s="111">
        <v>1.6409999999999998E-2</v>
      </c>
      <c r="G32" s="117">
        <f t="shared" si="1"/>
        <v>1</v>
      </c>
      <c r="K32" s="109">
        <v>0.13142999999999999</v>
      </c>
      <c r="L32" s="112">
        <v>8.269E-2</v>
      </c>
      <c r="M32" s="111">
        <v>1.6409999999999998E-2</v>
      </c>
      <c r="N32" s="117">
        <f t="shared" si="2"/>
        <v>0.23052999999999998</v>
      </c>
      <c r="P32" s="109">
        <v>0.61795</v>
      </c>
      <c r="Q32" s="110">
        <v>2.4069999999999998E-2</v>
      </c>
      <c r="R32" s="117">
        <f t="shared" si="3"/>
        <v>0.64202000000000004</v>
      </c>
    </row>
    <row r="33" spans="1:18">
      <c r="A33" s="88">
        <v>8.2283053704744324E-3</v>
      </c>
      <c r="B33" s="113">
        <f t="shared" si="0"/>
        <v>8.1945915695640879E-3</v>
      </c>
      <c r="C33" s="109">
        <v>0.26382000000000005</v>
      </c>
      <c r="D33" s="109">
        <v>0.59967000000000004</v>
      </c>
      <c r="E33" s="109">
        <v>0.13652</v>
      </c>
      <c r="F33" s="111">
        <v>2.1240000000000009E-2</v>
      </c>
      <c r="G33" s="117">
        <f t="shared" si="1"/>
        <v>1.0000100000000001</v>
      </c>
      <c r="K33" s="109">
        <v>0.16087000000000001</v>
      </c>
      <c r="L33" s="112">
        <v>8.1709999999999991E-2</v>
      </c>
      <c r="M33" s="111">
        <v>2.1240000000000009E-2</v>
      </c>
      <c r="N33" s="117">
        <f t="shared" si="2"/>
        <v>0.26382000000000005</v>
      </c>
      <c r="P33" s="109">
        <v>0.57338</v>
      </c>
      <c r="Q33" s="110">
        <v>2.6290000000000001E-2</v>
      </c>
      <c r="R33" s="117">
        <f t="shared" si="3"/>
        <v>0.59967000000000004</v>
      </c>
    </row>
    <row r="34" spans="1:18">
      <c r="A34" s="88">
        <v>9.5358409063124004E-3</v>
      </c>
      <c r="B34" s="113">
        <f t="shared" si="0"/>
        <v>9.4905905256327059E-3</v>
      </c>
      <c r="C34" s="109">
        <v>0.32236999999999999</v>
      </c>
      <c r="D34" s="109">
        <v>0.50248999999999999</v>
      </c>
      <c r="E34" s="109">
        <v>0.17513999999999999</v>
      </c>
      <c r="F34" s="111">
        <v>3.8390000000000001E-2</v>
      </c>
      <c r="G34" s="117">
        <f t="shared" si="1"/>
        <v>0.99999999999999989</v>
      </c>
      <c r="K34" s="109">
        <v>0.18231</v>
      </c>
      <c r="L34" s="112">
        <v>0.10167</v>
      </c>
      <c r="M34" s="111">
        <v>3.8390000000000001E-2</v>
      </c>
      <c r="N34" s="117">
        <f t="shared" si="2"/>
        <v>0.32236999999999999</v>
      </c>
      <c r="P34" s="109">
        <v>0.49072000000000005</v>
      </c>
      <c r="Q34" s="110">
        <v>1.1770000000000001E-2</v>
      </c>
      <c r="R34" s="117">
        <f t="shared" si="3"/>
        <v>0.50248999999999999</v>
      </c>
    </row>
    <row r="35" spans="1:18">
      <c r="A35" s="88">
        <v>1.0636087913914164E-2</v>
      </c>
      <c r="B35" s="113">
        <f t="shared" si="0"/>
        <v>1.0579823945117164E-2</v>
      </c>
      <c r="C35" s="109">
        <v>0.39105000000000001</v>
      </c>
      <c r="D35" s="109">
        <v>0.44763000000000003</v>
      </c>
      <c r="E35" s="109">
        <v>0.16133</v>
      </c>
      <c r="F35" s="111">
        <v>9.5700000000000007E-2</v>
      </c>
      <c r="G35" s="117">
        <f t="shared" si="1"/>
        <v>1.0000100000000001</v>
      </c>
      <c r="K35" s="109">
        <v>0.20175999999999999</v>
      </c>
      <c r="L35" s="112">
        <v>9.3590000000000007E-2</v>
      </c>
      <c r="M35" s="111">
        <v>9.5700000000000007E-2</v>
      </c>
      <c r="N35" s="117">
        <f t="shared" si="2"/>
        <v>0.39105000000000001</v>
      </c>
      <c r="P35" s="109">
        <v>0.43719000000000002</v>
      </c>
      <c r="Q35" s="110">
        <v>1.0440000000000001E-2</v>
      </c>
      <c r="R35" s="117">
        <f t="shared" si="3"/>
        <v>0.44763000000000003</v>
      </c>
    </row>
    <row r="36" spans="1:18">
      <c r="A36" s="88">
        <v>1.1070682046914918E-2</v>
      </c>
      <c r="B36" s="113">
        <f t="shared" si="0"/>
        <v>1.1009739384840435E-2</v>
      </c>
      <c r="C36" s="109">
        <v>0.63771999999999995</v>
      </c>
      <c r="D36" s="109">
        <v>0.30219000000000001</v>
      </c>
      <c r="E36" s="109">
        <v>6.0100000000000001E-2</v>
      </c>
      <c r="F36" s="111">
        <v>0.35333999999999999</v>
      </c>
      <c r="G36" s="117">
        <f t="shared" si="1"/>
        <v>1.0000100000000001</v>
      </c>
      <c r="K36" s="109">
        <v>0.15687000000000001</v>
      </c>
      <c r="L36" s="112">
        <v>0.12750999999999998</v>
      </c>
      <c r="M36" s="111">
        <v>0.35333999999999999</v>
      </c>
      <c r="N36" s="117">
        <f t="shared" si="2"/>
        <v>0.63771999999999995</v>
      </c>
      <c r="P36" s="109">
        <v>0.29411999999999999</v>
      </c>
      <c r="Q36" s="110">
        <v>8.069999999999999E-3</v>
      </c>
      <c r="R36" s="117">
        <f t="shared" si="3"/>
        <v>0.30219000000000001</v>
      </c>
    </row>
    <row r="37" spans="1:18">
      <c r="A37" s="88">
        <v>1.3612478795150812E-2</v>
      </c>
      <c r="B37" s="113">
        <f t="shared" si="0"/>
        <v>1.352045533934699E-2</v>
      </c>
      <c r="C37" s="109">
        <v>0.85105000000000008</v>
      </c>
      <c r="D37" s="109">
        <v>0.14894000000000002</v>
      </c>
      <c r="E37" s="109">
        <v>-2.5270000000000002E-13</v>
      </c>
      <c r="F37" s="111">
        <v>0.63387000000000004</v>
      </c>
      <c r="G37" s="117">
        <f t="shared" si="1"/>
        <v>0.99998999999974747</v>
      </c>
      <c r="K37" s="109">
        <v>8.3120000000000013E-2</v>
      </c>
      <c r="L37" s="112">
        <v>0.13406000000000001</v>
      </c>
      <c r="M37" s="111">
        <v>0.63387000000000004</v>
      </c>
      <c r="N37" s="117">
        <f t="shared" si="2"/>
        <v>0.85105000000000008</v>
      </c>
      <c r="P37" s="109">
        <v>0.14694000000000002</v>
      </c>
      <c r="Q37" s="110">
        <v>2E-3</v>
      </c>
      <c r="R37" s="117">
        <f t="shared" si="3"/>
        <v>0.14894000000000002</v>
      </c>
    </row>
    <row r="38" spans="1:18">
      <c r="A38" s="113"/>
      <c r="B38" s="114"/>
      <c r="C38" s="115"/>
      <c r="D38" s="109"/>
      <c r="E38" s="116"/>
      <c r="F38" s="116"/>
      <c r="K38" s="115"/>
      <c r="L38" s="116"/>
      <c r="M38" s="116"/>
      <c r="P38" s="109"/>
      <c r="Q38" s="11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34E3B5-46B2-48FB-8F8F-79F4570E6D09}">
  <dimension ref="A1:P36"/>
  <sheetViews>
    <sheetView workbookViewId="0">
      <selection activeCell="K34" sqref="K34"/>
    </sheetView>
  </sheetViews>
  <sheetFormatPr defaultRowHeight="14.5"/>
  <cols>
    <col min="2" max="4" width="8.7265625" style="41"/>
  </cols>
  <sheetData>
    <row r="1" spans="1:16">
      <c r="B1" s="51" t="s">
        <v>49</v>
      </c>
      <c r="C1" s="51" t="s">
        <v>37</v>
      </c>
      <c r="D1" s="51" t="s">
        <v>50</v>
      </c>
      <c r="O1" s="78"/>
      <c r="P1" s="60" t="s">
        <v>49</v>
      </c>
    </row>
    <row r="2" spans="1:16">
      <c r="A2" s="78">
        <f>WLE!A3</f>
        <v>30</v>
      </c>
      <c r="B2" s="51">
        <f>WLE!AQ3</f>
        <v>0</v>
      </c>
      <c r="C2" s="51">
        <f>WLE!AR3</f>
        <v>0</v>
      </c>
      <c r="D2" s="51">
        <f>WLE!AS3</f>
        <v>0</v>
      </c>
      <c r="O2" s="78">
        <f>WLE!A3</f>
        <v>30</v>
      </c>
      <c r="P2" s="60">
        <f>WLE!AL3</f>
        <v>0</v>
      </c>
    </row>
    <row r="3" spans="1:16">
      <c r="A3" s="78">
        <f>WLE!A4</f>
        <v>31</v>
      </c>
      <c r="B3" s="51">
        <f>WLE!AQ4</f>
        <v>0</v>
      </c>
      <c r="C3" s="51">
        <f>WLE!AR4</f>
        <v>0</v>
      </c>
      <c r="D3" s="51">
        <f>WLE!AS4</f>
        <v>0</v>
      </c>
      <c r="O3" s="78">
        <f>WLE!A4</f>
        <v>31</v>
      </c>
      <c r="P3" s="60">
        <f>WLE!AL4</f>
        <v>0</v>
      </c>
    </row>
    <row r="4" spans="1:16">
      <c r="A4" s="78">
        <f>WLE!A5</f>
        <v>32</v>
      </c>
      <c r="B4" s="51">
        <f>WLE!AQ5</f>
        <v>0</v>
      </c>
      <c r="C4" s="51">
        <f>WLE!AR5</f>
        <v>0</v>
      </c>
      <c r="D4" s="51">
        <f>WLE!AS5</f>
        <v>0</v>
      </c>
      <c r="O4" s="78">
        <f>WLE!A5</f>
        <v>32</v>
      </c>
      <c r="P4" s="60">
        <f>WLE!AL5</f>
        <v>0</v>
      </c>
    </row>
    <row r="5" spans="1:16">
      <c r="A5" s="78">
        <f>WLE!A6</f>
        <v>33</v>
      </c>
      <c r="B5" s="51">
        <f>WLE!AQ6</f>
        <v>0</v>
      </c>
      <c r="C5" s="51">
        <f>WLE!AR6</f>
        <v>0</v>
      </c>
      <c r="D5" s="51">
        <f>WLE!AS6</f>
        <v>0</v>
      </c>
      <c r="O5" s="78">
        <f>WLE!A6</f>
        <v>33</v>
      </c>
      <c r="P5" s="60">
        <f>WLE!AL6</f>
        <v>0</v>
      </c>
    </row>
    <row r="6" spans="1:16">
      <c r="A6" s="78">
        <f>WLE!A7</f>
        <v>34</v>
      </c>
      <c r="B6" s="51">
        <f>WLE!AQ7</f>
        <v>0</v>
      </c>
      <c r="C6" s="51">
        <f>WLE!AR7</f>
        <v>0</v>
      </c>
      <c r="D6" s="51">
        <f>WLE!AS7</f>
        <v>0</v>
      </c>
      <c r="O6" s="78">
        <f>WLE!A7</f>
        <v>34</v>
      </c>
      <c r="P6" s="60">
        <f>WLE!AL7</f>
        <v>0</v>
      </c>
    </row>
    <row r="7" spans="1:16">
      <c r="A7" s="78">
        <f>WLE!A8</f>
        <v>35</v>
      </c>
      <c r="B7" s="51">
        <f>WLE!AQ8</f>
        <v>0</v>
      </c>
      <c r="C7" s="51">
        <f>WLE!AR8</f>
        <v>0</v>
      </c>
      <c r="D7" s="51">
        <f>WLE!AS8</f>
        <v>0</v>
      </c>
      <c r="O7" s="78">
        <f>WLE!A8</f>
        <v>35</v>
      </c>
      <c r="P7" s="60">
        <f>WLE!AL8</f>
        <v>0</v>
      </c>
    </row>
    <row r="8" spans="1:16">
      <c r="A8" s="78">
        <f>WLE!A9</f>
        <v>36</v>
      </c>
      <c r="B8" s="51">
        <f>WLE!AQ9</f>
        <v>0</v>
      </c>
      <c r="C8" s="51">
        <f>WLE!AR9</f>
        <v>0</v>
      </c>
      <c r="D8" s="51">
        <f>WLE!AS9</f>
        <v>0</v>
      </c>
      <c r="O8" s="78">
        <f>WLE!A9</f>
        <v>36</v>
      </c>
      <c r="P8" s="60">
        <f>WLE!AL9</f>
        <v>0</v>
      </c>
    </row>
    <row r="9" spans="1:16">
      <c r="A9" s="78">
        <f>WLE!A10</f>
        <v>37</v>
      </c>
      <c r="B9" s="51">
        <f>WLE!AQ10</f>
        <v>0</v>
      </c>
      <c r="C9" s="51">
        <f>WLE!AR10</f>
        <v>0</v>
      </c>
      <c r="D9" s="51">
        <f>WLE!AS10</f>
        <v>0</v>
      </c>
      <c r="O9" s="78">
        <f>WLE!A10</f>
        <v>37</v>
      </c>
      <c r="P9" s="60">
        <f>WLE!AL10</f>
        <v>0</v>
      </c>
    </row>
    <row r="10" spans="1:16">
      <c r="A10" s="78">
        <f>WLE!A11</f>
        <v>38</v>
      </c>
      <c r="B10" s="51">
        <f>WLE!AQ11</f>
        <v>0</v>
      </c>
      <c r="C10" s="51">
        <f>WLE!AR11</f>
        <v>0</v>
      </c>
      <c r="D10" s="51">
        <f>WLE!AS11</f>
        <v>0</v>
      </c>
      <c r="O10" s="78">
        <f>WLE!A11</f>
        <v>38</v>
      </c>
      <c r="P10" s="60">
        <f>WLE!AL11</f>
        <v>0</v>
      </c>
    </row>
    <row r="11" spans="1:16">
      <c r="A11" s="78">
        <f>WLE!A12</f>
        <v>39</v>
      </c>
      <c r="B11" s="51">
        <f>WLE!AQ12</f>
        <v>0</v>
      </c>
      <c r="C11" s="51">
        <f>WLE!AR12</f>
        <v>0</v>
      </c>
      <c r="D11" s="51">
        <f>WLE!AS12</f>
        <v>0</v>
      </c>
      <c r="O11" s="78">
        <f>WLE!A12</f>
        <v>39</v>
      </c>
      <c r="P11" s="60">
        <f>WLE!AL12</f>
        <v>0</v>
      </c>
    </row>
    <row r="12" spans="1:16">
      <c r="A12" s="78">
        <f>WLE!A13</f>
        <v>40</v>
      </c>
      <c r="B12" s="51">
        <f>WLE!AQ13</f>
        <v>0</v>
      </c>
      <c r="C12" s="51">
        <f>WLE!AR13</f>
        <v>0</v>
      </c>
      <c r="D12" s="51">
        <f>WLE!AS13</f>
        <v>0</v>
      </c>
      <c r="O12" s="78">
        <f>WLE!A13</f>
        <v>40</v>
      </c>
      <c r="P12" s="60">
        <f>WLE!AL13</f>
        <v>0</v>
      </c>
    </row>
    <row r="13" spans="1:16">
      <c r="A13" s="78">
        <f>WLE!A14</f>
        <v>41</v>
      </c>
      <c r="B13" s="51">
        <f>WLE!AQ14</f>
        <v>0</v>
      </c>
      <c r="C13" s="51">
        <f>WLE!AR14</f>
        <v>0</v>
      </c>
      <c r="D13" s="51">
        <f>WLE!AS14</f>
        <v>0</v>
      </c>
      <c r="O13" s="78">
        <f>WLE!A14</f>
        <v>41</v>
      </c>
      <c r="P13" s="60">
        <f>WLE!AL14</f>
        <v>0</v>
      </c>
    </row>
    <row r="14" spans="1:16">
      <c r="A14" s="78">
        <f>WLE!A15</f>
        <v>42</v>
      </c>
      <c r="B14" s="51">
        <f>WLE!AQ15</f>
        <v>0</v>
      </c>
      <c r="C14" s="51">
        <f>WLE!AR15</f>
        <v>0</v>
      </c>
      <c r="D14" s="51">
        <f>WLE!AS15</f>
        <v>0</v>
      </c>
      <c r="O14" s="78">
        <f>WLE!A15</f>
        <v>42</v>
      </c>
      <c r="P14" s="60">
        <f>WLE!AL15</f>
        <v>0</v>
      </c>
    </row>
    <row r="15" spans="1:16">
      <c r="A15" s="78">
        <f>WLE!A16</f>
        <v>43</v>
      </c>
      <c r="B15" s="51">
        <f>WLE!AQ16</f>
        <v>0</v>
      </c>
      <c r="C15" s="51">
        <f>WLE!AR16</f>
        <v>0</v>
      </c>
      <c r="D15" s="51">
        <f>WLE!AS16</f>
        <v>0</v>
      </c>
      <c r="O15" s="78">
        <f>WLE!A16</f>
        <v>43</v>
      </c>
      <c r="P15" s="60">
        <f>WLE!AL16</f>
        <v>0</v>
      </c>
    </row>
    <row r="16" spans="1:16">
      <c r="A16" s="78">
        <f>WLE!A17</f>
        <v>44</v>
      </c>
      <c r="B16" s="51">
        <f>WLE!AQ17</f>
        <v>0</v>
      </c>
      <c r="C16" s="51">
        <f>WLE!AR17</f>
        <v>0</v>
      </c>
      <c r="D16" s="51">
        <f>WLE!AS17</f>
        <v>0</v>
      </c>
      <c r="O16" s="78">
        <f>WLE!A17</f>
        <v>44</v>
      </c>
      <c r="P16" s="60">
        <f>WLE!AL17</f>
        <v>0</v>
      </c>
    </row>
    <row r="17" spans="1:16">
      <c r="A17" s="78">
        <f>WLE!A18</f>
        <v>45</v>
      </c>
      <c r="B17" s="51">
        <f>WLE!AQ18</f>
        <v>0</v>
      </c>
      <c r="C17" s="51">
        <f>WLE!AR18</f>
        <v>0</v>
      </c>
      <c r="D17" s="51">
        <f>WLE!AS18</f>
        <v>0</v>
      </c>
      <c r="O17" s="78">
        <f>WLE!A18</f>
        <v>45</v>
      </c>
      <c r="P17" s="60">
        <f>WLE!AL18</f>
        <v>0</v>
      </c>
    </row>
    <row r="18" spans="1:16">
      <c r="A18" s="78">
        <f>WLE!A19</f>
        <v>46</v>
      </c>
      <c r="B18" s="51">
        <f>WLE!AQ19</f>
        <v>0</v>
      </c>
      <c r="C18" s="51">
        <f>WLE!AR19</f>
        <v>0</v>
      </c>
      <c r="D18" s="51">
        <f>WLE!AS19</f>
        <v>0</v>
      </c>
      <c r="O18" s="78">
        <f>WLE!A19</f>
        <v>46</v>
      </c>
      <c r="P18" s="60">
        <f>WLE!AL19</f>
        <v>0</v>
      </c>
    </row>
    <row r="19" spans="1:16">
      <c r="A19" s="78">
        <f>WLE!A20</f>
        <v>47</v>
      </c>
      <c r="B19" s="51">
        <f>WLE!AQ20</f>
        <v>0</v>
      </c>
      <c r="C19" s="51">
        <f>WLE!AR20</f>
        <v>0</v>
      </c>
      <c r="D19" s="51">
        <f>WLE!AS20</f>
        <v>0</v>
      </c>
      <c r="O19" s="78">
        <f>WLE!A20</f>
        <v>47</v>
      </c>
      <c r="P19" s="60">
        <f>WLE!AL20</f>
        <v>0</v>
      </c>
    </row>
    <row r="20" spans="1:16">
      <c r="A20" s="78">
        <f>WLE!A21</f>
        <v>48</v>
      </c>
      <c r="B20" s="51">
        <f>WLE!AQ21</f>
        <v>0</v>
      </c>
      <c r="C20" s="51">
        <f>WLE!AR21</f>
        <v>0</v>
      </c>
      <c r="D20" s="51">
        <f>WLE!AS21</f>
        <v>0</v>
      </c>
      <c r="O20" s="78">
        <f>WLE!A21</f>
        <v>48</v>
      </c>
      <c r="P20" s="60">
        <f>WLE!AL21</f>
        <v>0</v>
      </c>
    </row>
    <row r="21" spans="1:16">
      <c r="A21" s="78">
        <f>WLE!A22</f>
        <v>49</v>
      </c>
      <c r="B21" s="51">
        <f>WLE!AQ22</f>
        <v>0</v>
      </c>
      <c r="C21" s="51">
        <f>WLE!AR22</f>
        <v>0</v>
      </c>
      <c r="D21" s="51">
        <f>WLE!AS22</f>
        <v>0</v>
      </c>
      <c r="O21" s="78">
        <f>WLE!A22</f>
        <v>49</v>
      </c>
      <c r="P21" s="60">
        <f>WLE!AL22</f>
        <v>0</v>
      </c>
    </row>
    <row r="22" spans="1:16">
      <c r="A22" s="78">
        <f>WLE!A23</f>
        <v>50</v>
      </c>
      <c r="B22" s="51">
        <f>WLE!AQ23</f>
        <v>0</v>
      </c>
      <c r="C22" s="51">
        <f>WLE!AR23</f>
        <v>0</v>
      </c>
      <c r="D22" s="51">
        <f>WLE!AS23</f>
        <v>0</v>
      </c>
      <c r="O22" s="78">
        <f>WLE!A23</f>
        <v>50</v>
      </c>
      <c r="P22" s="60">
        <f>WLE!AL23</f>
        <v>0</v>
      </c>
    </row>
    <row r="23" spans="1:16">
      <c r="A23" s="78">
        <f>WLE!A24</f>
        <v>51</v>
      </c>
      <c r="B23" s="51">
        <f>WLE!AQ24</f>
        <v>0</v>
      </c>
      <c r="C23" s="51">
        <f>WLE!AR24</f>
        <v>0</v>
      </c>
      <c r="D23" s="51">
        <f>WLE!AS24</f>
        <v>0</v>
      </c>
      <c r="O23" s="78">
        <f>WLE!A24</f>
        <v>51</v>
      </c>
      <c r="P23" s="60">
        <f>WLE!AL24</f>
        <v>0</v>
      </c>
    </row>
    <row r="24" spans="1:16">
      <c r="A24" s="78">
        <f>WLE!A25</f>
        <v>52</v>
      </c>
      <c r="B24" s="51">
        <f>WLE!AQ25</f>
        <v>0</v>
      </c>
      <c r="C24" s="51">
        <f>WLE!AR25</f>
        <v>0</v>
      </c>
      <c r="D24" s="51">
        <f>WLE!AS25</f>
        <v>0</v>
      </c>
      <c r="O24" s="78">
        <f>WLE!A25</f>
        <v>52</v>
      </c>
      <c r="P24" s="60">
        <f>WLE!AL25</f>
        <v>0</v>
      </c>
    </row>
    <row r="25" spans="1:16">
      <c r="A25" s="78">
        <f>WLE!A26</f>
        <v>53</v>
      </c>
      <c r="B25" s="51">
        <f>WLE!AQ26</f>
        <v>0</v>
      </c>
      <c r="C25" s="51">
        <f>WLE!AR26</f>
        <v>0</v>
      </c>
      <c r="D25" s="51">
        <f>WLE!AS26</f>
        <v>0</v>
      </c>
      <c r="O25" s="78">
        <f>WLE!A26</f>
        <v>53</v>
      </c>
      <c r="P25" s="60">
        <f>WLE!AL26</f>
        <v>0</v>
      </c>
    </row>
    <row r="26" spans="1:16">
      <c r="A26" s="78">
        <f>WLE!A27</f>
        <v>54</v>
      </c>
      <c r="B26" s="51">
        <f>WLE!AQ27</f>
        <v>0</v>
      </c>
      <c r="C26" s="51">
        <f>WLE!AR27</f>
        <v>0</v>
      </c>
      <c r="D26" s="51">
        <f>WLE!AS27</f>
        <v>0</v>
      </c>
      <c r="O26" s="78">
        <f>WLE!A27</f>
        <v>54</v>
      </c>
      <c r="P26" s="60">
        <f>WLE!AL27</f>
        <v>0</v>
      </c>
    </row>
    <row r="27" spans="1:16">
      <c r="A27" s="78">
        <f>WLE!A28</f>
        <v>55</v>
      </c>
      <c r="B27" s="51">
        <f>WLE!AQ28</f>
        <v>0</v>
      </c>
      <c r="C27" s="51">
        <f>WLE!AR28</f>
        <v>0</v>
      </c>
      <c r="D27" s="51">
        <f>WLE!AS28</f>
        <v>0</v>
      </c>
      <c r="O27" s="78">
        <f>WLE!A28</f>
        <v>55</v>
      </c>
      <c r="P27" s="60">
        <f>WLE!AL28</f>
        <v>0</v>
      </c>
    </row>
    <row r="28" spans="1:16">
      <c r="A28" s="78">
        <f>WLE!A29</f>
        <v>56</v>
      </c>
      <c r="B28" s="51">
        <f>WLE!AQ29</f>
        <v>0</v>
      </c>
      <c r="C28" s="51">
        <f>WLE!AR29</f>
        <v>0</v>
      </c>
      <c r="D28" s="51">
        <f>WLE!AS29</f>
        <v>0</v>
      </c>
      <c r="O28" s="78">
        <f>WLE!A29</f>
        <v>56</v>
      </c>
      <c r="P28" s="60">
        <f>WLE!AL29</f>
        <v>0</v>
      </c>
    </row>
    <row r="29" spans="1:16">
      <c r="A29" s="78">
        <f>WLE!A30</f>
        <v>57</v>
      </c>
      <c r="B29" s="51">
        <f>WLE!AQ30</f>
        <v>0</v>
      </c>
      <c r="C29" s="51">
        <f>WLE!AR30</f>
        <v>0</v>
      </c>
      <c r="D29" s="51">
        <f>WLE!AS30</f>
        <v>0</v>
      </c>
      <c r="O29" s="78">
        <f>WLE!A30</f>
        <v>57</v>
      </c>
      <c r="P29" s="60">
        <f>WLE!AL30</f>
        <v>0</v>
      </c>
    </row>
    <row r="30" spans="1:16">
      <c r="A30" s="78">
        <f>WLE!A31</f>
        <v>58</v>
      </c>
      <c r="B30" s="51">
        <f>WLE!AQ31</f>
        <v>0</v>
      </c>
      <c r="C30" s="51">
        <f>WLE!AR31</f>
        <v>0</v>
      </c>
      <c r="D30" s="51">
        <f>WLE!AS31</f>
        <v>0</v>
      </c>
      <c r="O30" s="78">
        <f>WLE!A31</f>
        <v>58</v>
      </c>
      <c r="P30" s="60">
        <f>WLE!AL31</f>
        <v>0</v>
      </c>
    </row>
    <row r="31" spans="1:16">
      <c r="A31" s="78">
        <f>WLE!A32</f>
        <v>59</v>
      </c>
      <c r="B31" s="51">
        <f>WLE!AQ32</f>
        <v>0</v>
      </c>
      <c r="C31" s="51">
        <f>WLE!AR32</f>
        <v>0</v>
      </c>
      <c r="D31" s="51">
        <f>WLE!AS32</f>
        <v>0</v>
      </c>
      <c r="O31" s="78">
        <f>WLE!A32</f>
        <v>59</v>
      </c>
      <c r="P31" s="60">
        <f>WLE!AL32</f>
        <v>0</v>
      </c>
    </row>
    <row r="32" spans="1:16">
      <c r="A32" s="78">
        <f>WLE!A33</f>
        <v>60</v>
      </c>
      <c r="B32" s="51">
        <f>WLE!AQ33</f>
        <v>0</v>
      </c>
      <c r="C32" s="51">
        <f>WLE!AR33</f>
        <v>0</v>
      </c>
      <c r="D32" s="51">
        <f>WLE!AS33</f>
        <v>0</v>
      </c>
      <c r="O32" s="78">
        <f>WLE!A33</f>
        <v>60</v>
      </c>
      <c r="P32" s="60">
        <f>WLE!AL33</f>
        <v>0</v>
      </c>
    </row>
    <row r="33" spans="1:16">
      <c r="A33" s="78">
        <f>WLE!A34</f>
        <v>61</v>
      </c>
      <c r="B33" s="51">
        <f>WLE!AQ34</f>
        <v>0</v>
      </c>
      <c r="C33" s="51">
        <f>WLE!AR34</f>
        <v>0</v>
      </c>
      <c r="D33" s="51">
        <f>WLE!AS34</f>
        <v>0</v>
      </c>
      <c r="O33" s="78">
        <f>WLE!A34</f>
        <v>61</v>
      </c>
      <c r="P33" s="60">
        <f>WLE!AL34</f>
        <v>0</v>
      </c>
    </row>
    <row r="34" spans="1:16">
      <c r="A34" s="78">
        <f>WLE!A35</f>
        <v>62</v>
      </c>
      <c r="B34" s="51">
        <f>WLE!AQ35</f>
        <v>0</v>
      </c>
      <c r="C34" s="51">
        <f>WLE!AR35</f>
        <v>0</v>
      </c>
      <c r="D34" s="51">
        <f>WLE!AS35</f>
        <v>0</v>
      </c>
      <c r="O34" s="78">
        <f>WLE!A35</f>
        <v>62</v>
      </c>
      <c r="P34" s="60">
        <f>WLE!AL35</f>
        <v>0</v>
      </c>
    </row>
    <row r="35" spans="1:16">
      <c r="A35" s="78">
        <f>WLE!A36</f>
        <v>63</v>
      </c>
      <c r="B35" s="51">
        <f>WLE!AQ36</f>
        <v>0</v>
      </c>
      <c r="C35" s="51">
        <f>WLE!AR36</f>
        <v>0</v>
      </c>
      <c r="D35" s="51">
        <f>WLE!AS36</f>
        <v>0</v>
      </c>
      <c r="O35" s="78">
        <f>WLE!A36</f>
        <v>63</v>
      </c>
      <c r="P35" s="60">
        <f>WLE!AL36</f>
        <v>0</v>
      </c>
    </row>
    <row r="36" spans="1:16">
      <c r="A36" s="78">
        <f>WLE!A37</f>
        <v>64</v>
      </c>
      <c r="B36" s="51">
        <f>WLE!AQ37</f>
        <v>0</v>
      </c>
      <c r="C36" s="51">
        <f>WLE!AR37</f>
        <v>0</v>
      </c>
      <c r="D36" s="51">
        <f>WLE!AS37</f>
        <v>0</v>
      </c>
      <c r="O36" s="78">
        <f>WLE!A37</f>
        <v>64</v>
      </c>
      <c r="P36" s="60">
        <f>WLE!AL37</f>
        <v>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1E9AD-5CCF-4A9C-8C7F-01F55C0274F1}">
  <dimension ref="A1:CX69"/>
  <sheetViews>
    <sheetView tabSelected="1" workbookViewId="0">
      <selection activeCell="B3" sqref="B3"/>
    </sheetView>
  </sheetViews>
  <sheetFormatPr defaultRowHeight="14.5"/>
  <cols>
    <col min="1" max="1" width="8.7265625" style="35"/>
    <col min="2" max="2" width="10.453125" style="34" customWidth="1"/>
    <col min="3" max="3" width="12.453125" style="36" hidden="1" customWidth="1"/>
    <col min="4" max="7" width="8.7265625" style="34"/>
    <col min="8" max="8" width="8.7265625" style="34" customWidth="1"/>
    <col min="9" max="9" width="8.7265625" style="34"/>
    <col min="10" max="10" width="8.7265625" style="121"/>
    <col min="11" max="12" width="13.7265625" style="20" hidden="1" customWidth="1"/>
    <col min="13" max="13" width="11.453125" style="21" hidden="1" customWidth="1"/>
    <col min="14" max="14" width="0" style="21" hidden="1" customWidth="1"/>
    <col min="15" max="15" width="0" style="22" hidden="1" customWidth="1"/>
    <col min="16" max="16" width="0" style="21" hidden="1" customWidth="1"/>
    <col min="17" max="17" width="0" style="30" hidden="1" customWidth="1"/>
    <col min="18" max="18" width="0" style="22" hidden="1" customWidth="1"/>
    <col min="19" max="19" width="0" style="21" hidden="1" customWidth="1"/>
    <col min="20" max="20" width="0" style="30" hidden="1" customWidth="1"/>
    <col min="21" max="21" width="0" style="22" hidden="1" customWidth="1"/>
    <col min="22" max="22" width="0" style="21" hidden="1" customWidth="1"/>
    <col min="23" max="23" width="0" style="30" hidden="1" customWidth="1"/>
    <col min="24" max="24" width="0" style="22" hidden="1" customWidth="1"/>
    <col min="25" max="25" width="0" style="21" hidden="1" customWidth="1"/>
    <col min="26" max="26" width="0" style="30" hidden="1" customWidth="1"/>
    <col min="27" max="28" width="0" style="21" hidden="1" customWidth="1"/>
    <col min="29" max="29" width="0" style="30" hidden="1" customWidth="1"/>
    <col min="30" max="31" width="0" style="21" hidden="1" customWidth="1"/>
    <col min="32" max="32" width="0" style="30" hidden="1" customWidth="1"/>
    <col min="33" max="34" width="0" style="21" hidden="1" customWidth="1"/>
    <col min="35" max="35" width="0" style="30" hidden="1" customWidth="1"/>
    <col min="37" max="37" width="8.7265625" style="9"/>
    <col min="38" max="39" width="8.81640625" style="48" bestFit="1" customWidth="1"/>
    <col min="40" max="40" width="10.453125" style="48" bestFit="1" customWidth="1"/>
    <col min="41" max="43" width="8.81640625" style="48" bestFit="1" customWidth="1"/>
    <col min="44" max="45" width="8.7265625" style="48"/>
    <col min="46" max="51" width="8.7265625" style="49"/>
    <col min="53" max="53" width="0" hidden="1" customWidth="1"/>
    <col min="99" max="100" width="8.7265625" style="9"/>
  </cols>
  <sheetData>
    <row r="1" spans="1:102" s="2" customFormat="1" ht="61.5" customHeight="1" thickBot="1">
      <c r="A1" s="31" t="s">
        <v>0</v>
      </c>
      <c r="B1" s="85" t="s">
        <v>1</v>
      </c>
      <c r="C1" s="89" t="s">
        <v>2</v>
      </c>
      <c r="D1" s="85" t="s">
        <v>3</v>
      </c>
      <c r="E1" s="85" t="s">
        <v>4</v>
      </c>
      <c r="F1" s="86" t="s">
        <v>5</v>
      </c>
      <c r="G1" s="85" t="s">
        <v>6</v>
      </c>
      <c r="H1" s="86" t="s">
        <v>7</v>
      </c>
      <c r="I1" s="86" t="s">
        <v>8</v>
      </c>
      <c r="J1" s="118" t="s">
        <v>46</v>
      </c>
      <c r="K1" s="10" t="s">
        <v>9</v>
      </c>
      <c r="L1" s="11" t="s">
        <v>10</v>
      </c>
      <c r="M1" s="12" t="s">
        <v>11</v>
      </c>
      <c r="N1" s="12" t="s">
        <v>12</v>
      </c>
      <c r="O1" s="13" t="s">
        <v>13</v>
      </c>
      <c r="P1" s="12" t="s">
        <v>14</v>
      </c>
      <c r="Q1" s="24" t="s">
        <v>15</v>
      </c>
      <c r="R1" s="25" t="s">
        <v>16</v>
      </c>
      <c r="S1" s="26" t="s">
        <v>17</v>
      </c>
      <c r="T1" s="24" t="s">
        <v>18</v>
      </c>
      <c r="U1" s="13" t="s">
        <v>19</v>
      </c>
      <c r="V1" s="12" t="s">
        <v>20</v>
      </c>
      <c r="W1" s="24" t="s">
        <v>21</v>
      </c>
      <c r="X1" s="13" t="s">
        <v>22</v>
      </c>
      <c r="Y1" s="12" t="s">
        <v>23</v>
      </c>
      <c r="Z1" s="24" t="s">
        <v>24</v>
      </c>
      <c r="AA1" s="13" t="s">
        <v>25</v>
      </c>
      <c r="AB1" s="12" t="s">
        <v>26</v>
      </c>
      <c r="AC1" s="24" t="s">
        <v>27</v>
      </c>
      <c r="AD1" s="13" t="s">
        <v>28</v>
      </c>
      <c r="AE1" s="12" t="s">
        <v>29</v>
      </c>
      <c r="AF1" s="24" t="s">
        <v>30</v>
      </c>
      <c r="AG1" s="13" t="s">
        <v>31</v>
      </c>
      <c r="AH1" s="12" t="s">
        <v>32</v>
      </c>
      <c r="AI1" s="24" t="s">
        <v>33</v>
      </c>
      <c r="AK1" s="1"/>
      <c r="AL1" s="42" t="s">
        <v>35</v>
      </c>
      <c r="AM1" s="42" t="s">
        <v>36</v>
      </c>
      <c r="AN1" s="42" t="s">
        <v>37</v>
      </c>
      <c r="AO1" s="42" t="s">
        <v>34</v>
      </c>
      <c r="AP1" s="42" t="s">
        <v>38</v>
      </c>
      <c r="AQ1" s="42" t="s">
        <v>39</v>
      </c>
      <c r="AR1" s="43"/>
      <c r="AS1" s="52"/>
      <c r="AT1" s="44" t="s">
        <v>35</v>
      </c>
      <c r="AU1" s="44" t="s">
        <v>36</v>
      </c>
      <c r="AV1" s="44" t="s">
        <v>37</v>
      </c>
      <c r="AW1" s="44" t="s">
        <v>34</v>
      </c>
      <c r="AX1" s="44" t="s">
        <v>38</v>
      </c>
      <c r="AY1" s="44" t="s">
        <v>39</v>
      </c>
      <c r="AZ1" s="23"/>
      <c r="BA1" s="2" t="s">
        <v>40</v>
      </c>
      <c r="BE1" s="57"/>
      <c r="CE1" s="57"/>
      <c r="CU1" s="1"/>
      <c r="CV1" s="3" t="s">
        <v>41</v>
      </c>
      <c r="CW1" s="2" t="s">
        <v>35</v>
      </c>
    </row>
    <row r="2" spans="1:102" s="4" customFormat="1" ht="28.5" customHeight="1">
      <c r="A2" s="32"/>
      <c r="B2" s="87" t="s">
        <v>42</v>
      </c>
      <c r="C2" s="90"/>
      <c r="D2" s="87" t="s">
        <v>42</v>
      </c>
      <c r="E2" s="87" t="s">
        <v>42</v>
      </c>
      <c r="F2" s="87" t="s">
        <v>42</v>
      </c>
      <c r="G2" s="87" t="s">
        <v>42</v>
      </c>
      <c r="H2" s="87" t="s">
        <v>42</v>
      </c>
      <c r="I2" s="87" t="s">
        <v>42</v>
      </c>
      <c r="J2" s="119"/>
      <c r="K2" s="14"/>
      <c r="L2" s="15"/>
      <c r="M2" s="16"/>
      <c r="N2" s="16"/>
      <c r="O2" s="17"/>
      <c r="P2" s="16"/>
      <c r="Q2" s="27" t="s">
        <v>43</v>
      </c>
      <c r="R2" s="28"/>
      <c r="S2" s="29"/>
      <c r="T2" s="27"/>
      <c r="U2" s="17"/>
      <c r="V2" s="16"/>
      <c r="W2" s="27" t="s">
        <v>43</v>
      </c>
      <c r="X2" s="17"/>
      <c r="Y2" s="16"/>
      <c r="Z2" s="27" t="s">
        <v>43</v>
      </c>
      <c r="AA2" s="29"/>
      <c r="AB2" s="29"/>
      <c r="AC2" s="27" t="s">
        <v>43</v>
      </c>
      <c r="AD2" s="29"/>
      <c r="AE2" s="29"/>
      <c r="AF2" s="27" t="s">
        <v>43</v>
      </c>
      <c r="AG2" s="29"/>
      <c r="AH2" s="29"/>
      <c r="AI2" s="27" t="s">
        <v>43</v>
      </c>
      <c r="AK2" s="67"/>
      <c r="AL2" s="45" t="s">
        <v>43</v>
      </c>
      <c r="AM2" s="45" t="s">
        <v>43</v>
      </c>
      <c r="AN2" s="45" t="s">
        <v>43</v>
      </c>
      <c r="AO2" s="45" t="s">
        <v>43</v>
      </c>
      <c r="AP2" s="45" t="s">
        <v>43</v>
      </c>
      <c r="AQ2" s="45" t="s">
        <v>43</v>
      </c>
      <c r="AR2" s="46"/>
      <c r="AS2" s="67"/>
      <c r="AT2" s="47" t="s">
        <v>45</v>
      </c>
      <c r="AU2" s="47" t="s">
        <v>45</v>
      </c>
      <c r="AV2" s="47" t="s">
        <v>45</v>
      </c>
      <c r="AW2" s="47" t="s">
        <v>45</v>
      </c>
      <c r="AX2" s="47" t="s">
        <v>45</v>
      </c>
      <c r="AY2" s="47" t="s">
        <v>45</v>
      </c>
      <c r="BE2" s="58"/>
      <c r="BF2"/>
      <c r="BG2"/>
      <c r="BH2"/>
      <c r="BI2"/>
      <c r="BJ2"/>
      <c r="BK2"/>
      <c r="CE2" s="58"/>
      <c r="CF2"/>
      <c r="CU2" s="5">
        <v>30</v>
      </c>
      <c r="CV2" s="6">
        <v>24.963342408121012</v>
      </c>
      <c r="CW2">
        <v>24.254568890861144</v>
      </c>
      <c r="CX2"/>
    </row>
    <row r="3" spans="1:102">
      <c r="A3" s="61">
        <v>30</v>
      </c>
      <c r="B3" s="91"/>
      <c r="C3" s="92"/>
      <c r="D3" s="93"/>
      <c r="E3" s="93"/>
      <c r="F3" s="94"/>
      <c r="G3" s="93"/>
      <c r="H3" s="93"/>
      <c r="I3" s="95"/>
      <c r="J3" s="120">
        <f>D3+E3+F3+G3+H3+I3</f>
        <v>0</v>
      </c>
      <c r="K3" s="18">
        <v>100000</v>
      </c>
      <c r="L3" s="19">
        <f>(K4+K3)/2</f>
        <v>100000</v>
      </c>
      <c r="M3" s="20">
        <f t="shared" ref="M3:M35" si="0">M4+L3</f>
        <v>3494301.8043146264</v>
      </c>
      <c r="N3" s="21">
        <f>M3/K3</f>
        <v>34.943018043146267</v>
      </c>
      <c r="O3" s="22">
        <f t="shared" ref="O3:O37" si="1">D3*L3</f>
        <v>0</v>
      </c>
      <c r="P3" s="21">
        <f t="shared" ref="P3:P37" si="2">P4+O3</f>
        <v>0</v>
      </c>
      <c r="Q3" s="30">
        <f>P3/K3</f>
        <v>0</v>
      </c>
      <c r="R3" s="22">
        <f t="shared" ref="R3:R37" si="3">L3*(1-D3)</f>
        <v>100000</v>
      </c>
      <c r="S3" s="21">
        <f t="shared" ref="S3:S35" si="4">S4+R3</f>
        <v>3494301.8043146264</v>
      </c>
      <c r="T3" s="30">
        <f>S3/L3</f>
        <v>34.943018043146267</v>
      </c>
      <c r="U3" s="22">
        <f t="shared" ref="U3:U37" si="5">E3*L3</f>
        <v>0</v>
      </c>
      <c r="V3" s="21">
        <f t="shared" ref="V3:V35" si="6">V4+U3</f>
        <v>0</v>
      </c>
      <c r="W3" s="30">
        <f>V3/K3</f>
        <v>0</v>
      </c>
      <c r="X3" s="22">
        <f t="shared" ref="X3:X37" si="7">F3*L3</f>
        <v>0</v>
      </c>
      <c r="Y3" s="21">
        <f t="shared" ref="Y3:Y36" si="8">Y4+X3</f>
        <v>0</v>
      </c>
      <c r="Z3" s="30">
        <f t="shared" ref="Z3:Z37" si="9">Y3/K3</f>
        <v>0</v>
      </c>
      <c r="AA3" s="21">
        <f t="shared" ref="AA3:AA37" si="10">G3*L3</f>
        <v>0</v>
      </c>
      <c r="AB3" s="21">
        <f t="shared" ref="AB3:AB37" si="11">AB4+AA3</f>
        <v>0</v>
      </c>
      <c r="AC3" s="30">
        <f t="shared" ref="AC3:AC37" si="12">AB3/K3</f>
        <v>0</v>
      </c>
      <c r="AD3" s="21">
        <f t="shared" ref="AD3:AD37" si="13">$L3*H3</f>
        <v>0</v>
      </c>
      <c r="AE3" s="21">
        <f>AE4+AD3</f>
        <v>0</v>
      </c>
      <c r="AF3" s="30">
        <f>AE3/$K3</f>
        <v>0</v>
      </c>
      <c r="AG3" s="21">
        <f t="shared" ref="AG3:AG37" si="14">$L3*I3</f>
        <v>0</v>
      </c>
      <c r="AH3" s="21">
        <f>AH4+AG3</f>
        <v>0</v>
      </c>
      <c r="AI3" s="30">
        <f>AH3/$K3</f>
        <v>0</v>
      </c>
      <c r="AK3" s="61">
        <f>A3</f>
        <v>30</v>
      </c>
      <c r="AL3" s="68">
        <f>W3</f>
        <v>0</v>
      </c>
      <c r="AM3" s="68">
        <f>Z3</f>
        <v>0</v>
      </c>
      <c r="AN3" s="68">
        <f>AC3</f>
        <v>0</v>
      </c>
      <c r="AO3" s="68">
        <f>Q3</f>
        <v>0</v>
      </c>
      <c r="AP3" s="68">
        <f>AF3</f>
        <v>0</v>
      </c>
      <c r="AQ3" s="68">
        <f>AI3</f>
        <v>0</v>
      </c>
      <c r="AS3" s="69">
        <f>A3</f>
        <v>30</v>
      </c>
      <c r="AT3" s="70">
        <f>AL3/N3</f>
        <v>0</v>
      </c>
      <c r="AU3" s="70">
        <f>AM3/N3</f>
        <v>0</v>
      </c>
      <c r="AV3" s="70">
        <f>AN3/N3</f>
        <v>0</v>
      </c>
      <c r="AW3" s="70">
        <f>AO3/N3</f>
        <v>0</v>
      </c>
      <c r="AX3" s="70">
        <f>AP3/N3</f>
        <v>0</v>
      </c>
      <c r="AY3" s="70">
        <f>AQ3/N3</f>
        <v>0</v>
      </c>
      <c r="BA3" s="7" t="e">
        <f>SUM(#REF!)</f>
        <v>#REF!</v>
      </c>
      <c r="BE3" s="59"/>
      <c r="CE3" s="59"/>
      <c r="CU3" s="8">
        <v>31</v>
      </c>
      <c r="CV3" s="6">
        <v>24.191289669323837</v>
      </c>
      <c r="CW3">
        <v>23.503374939878473</v>
      </c>
    </row>
    <row r="4" spans="1:102">
      <c r="A4" s="61">
        <v>31</v>
      </c>
      <c r="B4" s="91"/>
      <c r="C4" s="92"/>
      <c r="D4" s="93"/>
      <c r="E4" s="93"/>
      <c r="F4" s="94"/>
      <c r="G4" s="93"/>
      <c r="H4" s="93"/>
      <c r="I4" s="95"/>
      <c r="J4" s="120">
        <f t="shared" ref="J4:J37" si="15">D4+E4+F4+G4+H4+I4</f>
        <v>0</v>
      </c>
      <c r="K4" s="20">
        <f t="shared" ref="K4:K37" si="16">K3*(1-C3)</f>
        <v>100000</v>
      </c>
      <c r="L4" s="19">
        <f>(K5+K4)/2</f>
        <v>100000</v>
      </c>
      <c r="M4" s="20">
        <f t="shared" si="0"/>
        <v>3394301.8043146264</v>
      </c>
      <c r="N4" s="21">
        <f t="shared" ref="N4:N37" si="17">M4/K4</f>
        <v>33.943018043146267</v>
      </c>
      <c r="O4" s="22">
        <f t="shared" si="1"/>
        <v>0</v>
      </c>
      <c r="P4" s="21">
        <f t="shared" si="2"/>
        <v>0</v>
      </c>
      <c r="Q4" s="30">
        <f t="shared" ref="Q4:Q37" si="18">P4/K4</f>
        <v>0</v>
      </c>
      <c r="R4" s="22">
        <f t="shared" si="3"/>
        <v>100000</v>
      </c>
      <c r="S4" s="21">
        <f t="shared" si="4"/>
        <v>3394301.8043146264</v>
      </c>
      <c r="T4" s="30">
        <f t="shared" ref="T4:T37" si="19">S4/L4</f>
        <v>33.943018043146267</v>
      </c>
      <c r="U4" s="22">
        <f t="shared" si="5"/>
        <v>0</v>
      </c>
      <c r="V4" s="21">
        <f t="shared" si="6"/>
        <v>0</v>
      </c>
      <c r="W4" s="30">
        <f t="shared" ref="W4:W37" si="20">V4/K4</f>
        <v>0</v>
      </c>
      <c r="X4" s="22">
        <f t="shared" si="7"/>
        <v>0</v>
      </c>
      <c r="Y4" s="21">
        <f t="shared" si="8"/>
        <v>0</v>
      </c>
      <c r="Z4" s="30">
        <f t="shared" si="9"/>
        <v>0</v>
      </c>
      <c r="AA4" s="21">
        <f t="shared" si="10"/>
        <v>0</v>
      </c>
      <c r="AB4" s="21">
        <f t="shared" si="11"/>
        <v>0</v>
      </c>
      <c r="AC4" s="30">
        <f t="shared" si="12"/>
        <v>0</v>
      </c>
      <c r="AD4" s="21">
        <f t="shared" si="13"/>
        <v>0</v>
      </c>
      <c r="AE4" s="21">
        <f t="shared" ref="AE4" si="21">AE5+AD4</f>
        <v>0</v>
      </c>
      <c r="AF4" s="30">
        <f t="shared" ref="AF4:AF37" si="22">AE4/$K4</f>
        <v>0</v>
      </c>
      <c r="AG4" s="21">
        <f t="shared" si="14"/>
        <v>0</v>
      </c>
      <c r="AH4" s="21">
        <f t="shared" ref="AH4" si="23">AH5+AG4</f>
        <v>0</v>
      </c>
      <c r="AI4" s="30">
        <f t="shared" ref="AI4:AI37" si="24">AH4/$K4</f>
        <v>0</v>
      </c>
      <c r="AK4" s="61">
        <f t="shared" ref="AK4:AK37" si="25">A4</f>
        <v>31</v>
      </c>
      <c r="AL4" s="68">
        <f t="shared" ref="AL4:AL37" si="26">W4</f>
        <v>0</v>
      </c>
      <c r="AM4" s="68">
        <f t="shared" ref="AM4:AM37" si="27">Z4</f>
        <v>0</v>
      </c>
      <c r="AN4" s="68">
        <f t="shared" ref="AN4:AN37" si="28">AC4</f>
        <v>0</v>
      </c>
      <c r="AO4" s="68">
        <f t="shared" ref="AO4:AO37" si="29">Q4</f>
        <v>0</v>
      </c>
      <c r="AP4" s="68">
        <f t="shared" ref="AP4:AP37" si="30">AF4</f>
        <v>0</v>
      </c>
      <c r="AQ4" s="68">
        <f t="shared" ref="AQ4:AQ37" si="31">AI4</f>
        <v>0</v>
      </c>
      <c r="AS4" s="69">
        <f t="shared" ref="AS4:AS37" si="32">A4</f>
        <v>31</v>
      </c>
      <c r="AT4" s="70">
        <f t="shared" ref="AT4:AT37" si="33">AL4/N4</f>
        <v>0</v>
      </c>
      <c r="AU4" s="70">
        <f t="shared" ref="AU4:AU37" si="34">AM4/N4</f>
        <v>0</v>
      </c>
      <c r="AV4" s="70">
        <f t="shared" ref="AV4:AV37" si="35">AN4/N4</f>
        <v>0</v>
      </c>
      <c r="AW4" s="70">
        <f t="shared" ref="AW4:AW37" si="36">AO4/N4</f>
        <v>0</v>
      </c>
      <c r="AX4" s="70">
        <f t="shared" ref="AX4:AX37" si="37">AP4/N4</f>
        <v>0</v>
      </c>
      <c r="AY4" s="70">
        <f t="shared" ref="AY4:AY37" si="38">AQ4/N4</f>
        <v>0</v>
      </c>
      <c r="BA4" s="7" t="e">
        <f>SUM(#REF!)</f>
        <v>#REF!</v>
      </c>
      <c r="BE4" s="59"/>
      <c r="CE4" s="59"/>
      <c r="CU4" s="8">
        <v>32</v>
      </c>
      <c r="CV4" s="6">
        <v>23.420741754502309</v>
      </c>
      <c r="CW4">
        <v>22.751784979413493</v>
      </c>
    </row>
    <row r="5" spans="1:102">
      <c r="A5" s="61">
        <v>32</v>
      </c>
      <c r="B5" s="91"/>
      <c r="C5" s="92"/>
      <c r="D5" s="93"/>
      <c r="E5" s="93"/>
      <c r="F5" s="94"/>
      <c r="G5" s="93"/>
      <c r="H5" s="93"/>
      <c r="I5" s="95"/>
      <c r="J5" s="120">
        <f t="shared" si="15"/>
        <v>0</v>
      </c>
      <c r="K5" s="20">
        <f t="shared" si="16"/>
        <v>100000</v>
      </c>
      <c r="L5" s="19">
        <f t="shared" ref="L5:L36" si="39">(K6+K5)/2</f>
        <v>100000</v>
      </c>
      <c r="M5" s="20">
        <f t="shared" si="0"/>
        <v>3294301.8043146264</v>
      </c>
      <c r="N5" s="21">
        <f t="shared" si="17"/>
        <v>32.943018043146267</v>
      </c>
      <c r="O5" s="22">
        <f t="shared" si="1"/>
        <v>0</v>
      </c>
      <c r="P5" s="21">
        <f t="shared" si="2"/>
        <v>0</v>
      </c>
      <c r="Q5" s="30">
        <f t="shared" si="18"/>
        <v>0</v>
      </c>
      <c r="R5" s="22">
        <f t="shared" si="3"/>
        <v>100000</v>
      </c>
      <c r="S5" s="21">
        <f t="shared" si="4"/>
        <v>3294301.8043146264</v>
      </c>
      <c r="T5" s="30">
        <f t="shared" si="19"/>
        <v>32.943018043146267</v>
      </c>
      <c r="U5" s="22">
        <f t="shared" si="5"/>
        <v>0</v>
      </c>
      <c r="V5" s="21">
        <f t="shared" si="6"/>
        <v>0</v>
      </c>
      <c r="W5" s="30">
        <f t="shared" si="20"/>
        <v>0</v>
      </c>
      <c r="X5" s="22">
        <f t="shared" si="7"/>
        <v>0</v>
      </c>
      <c r="Y5" s="21">
        <f t="shared" si="8"/>
        <v>0</v>
      </c>
      <c r="Z5" s="30">
        <f t="shared" si="9"/>
        <v>0</v>
      </c>
      <c r="AA5" s="21">
        <f t="shared" si="10"/>
        <v>0</v>
      </c>
      <c r="AB5" s="21">
        <f t="shared" si="11"/>
        <v>0</v>
      </c>
      <c r="AC5" s="30">
        <f t="shared" si="12"/>
        <v>0</v>
      </c>
      <c r="AD5" s="21">
        <f t="shared" si="13"/>
        <v>0</v>
      </c>
      <c r="AE5" s="21">
        <f>AE6+AD5</f>
        <v>0</v>
      </c>
      <c r="AF5" s="30">
        <f t="shared" si="22"/>
        <v>0</v>
      </c>
      <c r="AG5" s="21">
        <f t="shared" si="14"/>
        <v>0</v>
      </c>
      <c r="AH5" s="21">
        <f>AH6+AG5</f>
        <v>0</v>
      </c>
      <c r="AI5" s="30">
        <f t="shared" si="24"/>
        <v>0</v>
      </c>
      <c r="AK5" s="61">
        <f t="shared" si="25"/>
        <v>32</v>
      </c>
      <c r="AL5" s="68">
        <f t="shared" si="26"/>
        <v>0</v>
      </c>
      <c r="AM5" s="68">
        <f t="shared" si="27"/>
        <v>0</v>
      </c>
      <c r="AN5" s="68">
        <f t="shared" si="28"/>
        <v>0</v>
      </c>
      <c r="AO5" s="68">
        <f t="shared" si="29"/>
        <v>0</v>
      </c>
      <c r="AP5" s="68">
        <f t="shared" si="30"/>
        <v>0</v>
      </c>
      <c r="AQ5" s="68">
        <f t="shared" si="31"/>
        <v>0</v>
      </c>
      <c r="AS5" s="69">
        <f t="shared" si="32"/>
        <v>32</v>
      </c>
      <c r="AT5" s="70">
        <f t="shared" si="33"/>
        <v>0</v>
      </c>
      <c r="AU5" s="70">
        <f t="shared" si="34"/>
        <v>0</v>
      </c>
      <c r="AV5" s="70">
        <f t="shared" si="35"/>
        <v>0</v>
      </c>
      <c r="AW5" s="70">
        <f t="shared" si="36"/>
        <v>0</v>
      </c>
      <c r="AX5" s="70">
        <f t="shared" si="37"/>
        <v>0</v>
      </c>
      <c r="AY5" s="70">
        <f t="shared" si="38"/>
        <v>0</v>
      </c>
      <c r="BA5" s="7" t="e">
        <f>SUM(#REF!)</f>
        <v>#REF!</v>
      </c>
      <c r="BE5" s="59"/>
      <c r="CE5" s="59"/>
      <c r="CU5" s="8">
        <v>33</v>
      </c>
      <c r="CV5" s="6">
        <v>22.633402057318101</v>
      </c>
      <c r="CW5">
        <v>21.984873400765053</v>
      </c>
    </row>
    <row r="6" spans="1:102">
      <c r="A6" s="61">
        <v>33</v>
      </c>
      <c r="B6" s="91"/>
      <c r="C6" s="92"/>
      <c r="D6" s="93"/>
      <c r="E6" s="93"/>
      <c r="F6" s="94"/>
      <c r="G6" s="93"/>
      <c r="H6" s="93"/>
      <c r="I6" s="95"/>
      <c r="J6" s="120">
        <f t="shared" si="15"/>
        <v>0</v>
      </c>
      <c r="K6" s="20">
        <f t="shared" si="16"/>
        <v>100000</v>
      </c>
      <c r="L6" s="19">
        <f t="shared" si="39"/>
        <v>100000</v>
      </c>
      <c r="M6" s="20">
        <f t="shared" si="0"/>
        <v>3194301.8043146264</v>
      </c>
      <c r="N6" s="21">
        <f t="shared" si="17"/>
        <v>31.943018043146264</v>
      </c>
      <c r="O6" s="22">
        <f t="shared" si="1"/>
        <v>0</v>
      </c>
      <c r="P6" s="21">
        <f t="shared" si="2"/>
        <v>0</v>
      </c>
      <c r="Q6" s="30">
        <f t="shared" si="18"/>
        <v>0</v>
      </c>
      <c r="R6" s="22">
        <f t="shared" si="3"/>
        <v>100000</v>
      </c>
      <c r="S6" s="21">
        <f t="shared" si="4"/>
        <v>3194301.8043146264</v>
      </c>
      <c r="T6" s="30">
        <f t="shared" si="19"/>
        <v>31.943018043146264</v>
      </c>
      <c r="U6" s="22">
        <f t="shared" si="5"/>
        <v>0</v>
      </c>
      <c r="V6" s="21">
        <f t="shared" si="6"/>
        <v>0</v>
      </c>
      <c r="W6" s="30">
        <f t="shared" si="20"/>
        <v>0</v>
      </c>
      <c r="X6" s="22">
        <f t="shared" si="7"/>
        <v>0</v>
      </c>
      <c r="Y6" s="21">
        <f t="shared" si="8"/>
        <v>0</v>
      </c>
      <c r="Z6" s="30">
        <f t="shared" si="9"/>
        <v>0</v>
      </c>
      <c r="AA6" s="21">
        <f t="shared" si="10"/>
        <v>0</v>
      </c>
      <c r="AB6" s="21">
        <f t="shared" si="11"/>
        <v>0</v>
      </c>
      <c r="AC6" s="30">
        <f t="shared" si="12"/>
        <v>0</v>
      </c>
      <c r="AD6" s="21">
        <f t="shared" si="13"/>
        <v>0</v>
      </c>
      <c r="AE6" s="21">
        <f t="shared" ref="AE6:AE30" si="40">AE7+AD6</f>
        <v>0</v>
      </c>
      <c r="AF6" s="30">
        <f t="shared" si="22"/>
        <v>0</v>
      </c>
      <c r="AG6" s="21">
        <f t="shared" si="14"/>
        <v>0</v>
      </c>
      <c r="AH6" s="21">
        <f t="shared" ref="AH6:AH30" si="41">AH7+AG6</f>
        <v>0</v>
      </c>
      <c r="AI6" s="30">
        <f t="shared" si="24"/>
        <v>0</v>
      </c>
      <c r="AK6" s="61">
        <f t="shared" si="25"/>
        <v>33</v>
      </c>
      <c r="AL6" s="68">
        <f t="shared" si="26"/>
        <v>0</v>
      </c>
      <c r="AM6" s="68">
        <f t="shared" si="27"/>
        <v>0</v>
      </c>
      <c r="AN6" s="68">
        <f t="shared" si="28"/>
        <v>0</v>
      </c>
      <c r="AO6" s="68">
        <f t="shared" si="29"/>
        <v>0</v>
      </c>
      <c r="AP6" s="68">
        <f t="shared" si="30"/>
        <v>0</v>
      </c>
      <c r="AQ6" s="68">
        <f t="shared" si="31"/>
        <v>0</v>
      </c>
      <c r="AS6" s="69">
        <f t="shared" si="32"/>
        <v>33</v>
      </c>
      <c r="AT6" s="70">
        <f t="shared" si="33"/>
        <v>0</v>
      </c>
      <c r="AU6" s="70">
        <f t="shared" si="34"/>
        <v>0</v>
      </c>
      <c r="AV6" s="70">
        <f t="shared" si="35"/>
        <v>0</v>
      </c>
      <c r="AW6" s="70">
        <f t="shared" si="36"/>
        <v>0</v>
      </c>
      <c r="AX6" s="70">
        <f t="shared" si="37"/>
        <v>0</v>
      </c>
      <c r="AY6" s="70">
        <f t="shared" si="38"/>
        <v>0</v>
      </c>
      <c r="BA6" s="7" t="e">
        <f>SUM(#REF!)</f>
        <v>#REF!</v>
      </c>
      <c r="BE6" s="59"/>
      <c r="CE6" s="59"/>
      <c r="CU6" s="8">
        <v>34</v>
      </c>
      <c r="CV6" s="6">
        <v>21.840414167475476</v>
      </c>
      <c r="CW6">
        <v>21.21128947865736</v>
      </c>
    </row>
    <row r="7" spans="1:102">
      <c r="A7" s="61">
        <v>34</v>
      </c>
      <c r="B7" s="91"/>
      <c r="C7" s="92"/>
      <c r="D7" s="93"/>
      <c r="E7" s="93"/>
      <c r="F7" s="94"/>
      <c r="G7" s="93"/>
      <c r="H7" s="93"/>
      <c r="I7" s="95"/>
      <c r="J7" s="120">
        <f t="shared" si="15"/>
        <v>0</v>
      </c>
      <c r="K7" s="20">
        <f t="shared" si="16"/>
        <v>100000</v>
      </c>
      <c r="L7" s="19">
        <f t="shared" si="39"/>
        <v>100000</v>
      </c>
      <c r="M7" s="20">
        <f t="shared" si="0"/>
        <v>3094301.8043146264</v>
      </c>
      <c r="N7" s="21">
        <f t="shared" si="17"/>
        <v>30.943018043146264</v>
      </c>
      <c r="O7" s="22">
        <f t="shared" si="1"/>
        <v>0</v>
      </c>
      <c r="P7" s="21">
        <f t="shared" si="2"/>
        <v>0</v>
      </c>
      <c r="Q7" s="30">
        <f t="shared" si="18"/>
        <v>0</v>
      </c>
      <c r="R7" s="22">
        <f t="shared" si="3"/>
        <v>100000</v>
      </c>
      <c r="S7" s="21">
        <f t="shared" si="4"/>
        <v>3094301.8043146264</v>
      </c>
      <c r="T7" s="30">
        <f t="shared" si="19"/>
        <v>30.943018043146264</v>
      </c>
      <c r="U7" s="22">
        <f t="shared" si="5"/>
        <v>0</v>
      </c>
      <c r="V7" s="21">
        <f t="shared" si="6"/>
        <v>0</v>
      </c>
      <c r="W7" s="30">
        <f t="shared" si="20"/>
        <v>0</v>
      </c>
      <c r="X7" s="22">
        <f t="shared" si="7"/>
        <v>0</v>
      </c>
      <c r="Y7" s="21">
        <f t="shared" si="8"/>
        <v>0</v>
      </c>
      <c r="Z7" s="30">
        <f t="shared" si="9"/>
        <v>0</v>
      </c>
      <c r="AA7" s="21">
        <f t="shared" si="10"/>
        <v>0</v>
      </c>
      <c r="AB7" s="21">
        <f t="shared" si="11"/>
        <v>0</v>
      </c>
      <c r="AC7" s="30">
        <f t="shared" si="12"/>
        <v>0</v>
      </c>
      <c r="AD7" s="21">
        <f t="shared" si="13"/>
        <v>0</v>
      </c>
      <c r="AE7" s="21">
        <f t="shared" si="40"/>
        <v>0</v>
      </c>
      <c r="AF7" s="30">
        <f t="shared" si="22"/>
        <v>0</v>
      </c>
      <c r="AG7" s="21">
        <f t="shared" si="14"/>
        <v>0</v>
      </c>
      <c r="AH7" s="21">
        <f>AH8+AG7</f>
        <v>0</v>
      </c>
      <c r="AI7" s="30">
        <f t="shared" si="24"/>
        <v>0</v>
      </c>
      <c r="AK7" s="61">
        <f t="shared" si="25"/>
        <v>34</v>
      </c>
      <c r="AL7" s="68">
        <f t="shared" si="26"/>
        <v>0</v>
      </c>
      <c r="AM7" s="68">
        <f t="shared" si="27"/>
        <v>0</v>
      </c>
      <c r="AN7" s="68">
        <f t="shared" si="28"/>
        <v>0</v>
      </c>
      <c r="AO7" s="68">
        <f t="shared" si="29"/>
        <v>0</v>
      </c>
      <c r="AP7" s="68">
        <f t="shared" si="30"/>
        <v>0</v>
      </c>
      <c r="AQ7" s="68">
        <f t="shared" si="31"/>
        <v>0</v>
      </c>
      <c r="AS7" s="69">
        <f t="shared" si="32"/>
        <v>34</v>
      </c>
      <c r="AT7" s="70">
        <f t="shared" si="33"/>
        <v>0</v>
      </c>
      <c r="AU7" s="70">
        <f t="shared" si="34"/>
        <v>0</v>
      </c>
      <c r="AV7" s="70">
        <f t="shared" si="35"/>
        <v>0</v>
      </c>
      <c r="AW7" s="70">
        <f t="shared" si="36"/>
        <v>0</v>
      </c>
      <c r="AX7" s="70">
        <f t="shared" si="37"/>
        <v>0</v>
      </c>
      <c r="AY7" s="70">
        <f t="shared" si="38"/>
        <v>0</v>
      </c>
      <c r="BA7" s="7" t="e">
        <f>SUM(#REF!)</f>
        <v>#REF!</v>
      </c>
      <c r="BE7" s="59"/>
      <c r="CE7" s="59"/>
      <c r="CU7" s="8">
        <v>35</v>
      </c>
      <c r="CV7" s="6">
        <v>21.052317745986095</v>
      </c>
      <c r="CW7">
        <v>20.436622684800938</v>
      </c>
    </row>
    <row r="8" spans="1:102">
      <c r="A8" s="61">
        <v>35</v>
      </c>
      <c r="B8" s="91"/>
      <c r="C8" s="92"/>
      <c r="D8" s="93"/>
      <c r="E8" s="93"/>
      <c r="F8" s="94"/>
      <c r="G8" s="93"/>
      <c r="H8" s="93"/>
      <c r="I8" s="95"/>
      <c r="J8" s="120">
        <f t="shared" si="15"/>
        <v>0</v>
      </c>
      <c r="K8" s="20">
        <f t="shared" si="16"/>
        <v>100000</v>
      </c>
      <c r="L8" s="19">
        <f t="shared" si="39"/>
        <v>100000</v>
      </c>
      <c r="M8" s="20">
        <f t="shared" si="0"/>
        <v>2994301.8043146264</v>
      </c>
      <c r="N8" s="21">
        <f t="shared" si="17"/>
        <v>29.943018043146264</v>
      </c>
      <c r="O8" s="22">
        <f t="shared" si="1"/>
        <v>0</v>
      </c>
      <c r="P8" s="21">
        <f t="shared" si="2"/>
        <v>0</v>
      </c>
      <c r="Q8" s="30">
        <f t="shared" si="18"/>
        <v>0</v>
      </c>
      <c r="R8" s="22">
        <f t="shared" si="3"/>
        <v>100000</v>
      </c>
      <c r="S8" s="21">
        <f t="shared" si="4"/>
        <v>2994301.8043146264</v>
      </c>
      <c r="T8" s="30">
        <f t="shared" si="19"/>
        <v>29.943018043146264</v>
      </c>
      <c r="U8" s="22">
        <f t="shared" si="5"/>
        <v>0</v>
      </c>
      <c r="V8" s="21">
        <f t="shared" si="6"/>
        <v>0</v>
      </c>
      <c r="W8" s="30">
        <f t="shared" si="20"/>
        <v>0</v>
      </c>
      <c r="X8" s="22">
        <f t="shared" si="7"/>
        <v>0</v>
      </c>
      <c r="Y8" s="21">
        <f t="shared" si="8"/>
        <v>0</v>
      </c>
      <c r="Z8" s="30">
        <f t="shared" si="9"/>
        <v>0</v>
      </c>
      <c r="AA8" s="21">
        <f t="shared" si="10"/>
        <v>0</v>
      </c>
      <c r="AB8" s="21">
        <f t="shared" si="11"/>
        <v>0</v>
      </c>
      <c r="AC8" s="30">
        <f t="shared" si="12"/>
        <v>0</v>
      </c>
      <c r="AD8" s="21">
        <f t="shared" si="13"/>
        <v>0</v>
      </c>
      <c r="AE8" s="21">
        <f t="shared" si="40"/>
        <v>0</v>
      </c>
      <c r="AF8" s="30">
        <f t="shared" si="22"/>
        <v>0</v>
      </c>
      <c r="AG8" s="21">
        <f t="shared" si="14"/>
        <v>0</v>
      </c>
      <c r="AH8" s="21">
        <f t="shared" si="41"/>
        <v>0</v>
      </c>
      <c r="AI8" s="30">
        <f t="shared" si="24"/>
        <v>0</v>
      </c>
      <c r="AK8" s="61">
        <f t="shared" si="25"/>
        <v>35</v>
      </c>
      <c r="AL8" s="68">
        <f t="shared" si="26"/>
        <v>0</v>
      </c>
      <c r="AM8" s="68">
        <f t="shared" si="27"/>
        <v>0</v>
      </c>
      <c r="AN8" s="68">
        <f t="shared" si="28"/>
        <v>0</v>
      </c>
      <c r="AO8" s="68">
        <f t="shared" si="29"/>
        <v>0</v>
      </c>
      <c r="AP8" s="68">
        <f t="shared" si="30"/>
        <v>0</v>
      </c>
      <c r="AQ8" s="68">
        <f t="shared" si="31"/>
        <v>0</v>
      </c>
      <c r="AS8" s="69">
        <f t="shared" si="32"/>
        <v>35</v>
      </c>
      <c r="AT8" s="70">
        <f t="shared" si="33"/>
        <v>0</v>
      </c>
      <c r="AU8" s="70">
        <f t="shared" si="34"/>
        <v>0</v>
      </c>
      <c r="AV8" s="70">
        <f t="shared" si="35"/>
        <v>0</v>
      </c>
      <c r="AW8" s="70">
        <f t="shared" si="36"/>
        <v>0</v>
      </c>
      <c r="AX8" s="70">
        <f t="shared" si="37"/>
        <v>0</v>
      </c>
      <c r="AY8" s="70">
        <f t="shared" si="38"/>
        <v>0</v>
      </c>
      <c r="BA8" s="7" t="e">
        <f>SUM(#REF!)</f>
        <v>#REF!</v>
      </c>
      <c r="BE8" s="59"/>
      <c r="CE8" s="59"/>
      <c r="CU8" s="8">
        <v>36</v>
      </c>
      <c r="CV8" s="6">
        <v>20.237147218158345</v>
      </c>
      <c r="CW8">
        <v>19.641518019828101</v>
      </c>
    </row>
    <row r="9" spans="1:102">
      <c r="A9" s="61">
        <v>36</v>
      </c>
      <c r="B9" s="91"/>
      <c r="C9" s="92"/>
      <c r="D9" s="93"/>
      <c r="E9" s="93"/>
      <c r="F9" s="94"/>
      <c r="G9" s="93"/>
      <c r="H9" s="93"/>
      <c r="I9" s="95"/>
      <c r="J9" s="120">
        <f t="shared" si="15"/>
        <v>0</v>
      </c>
      <c r="K9" s="20">
        <f t="shared" si="16"/>
        <v>100000</v>
      </c>
      <c r="L9" s="19">
        <f t="shared" si="39"/>
        <v>100000</v>
      </c>
      <c r="M9" s="20">
        <f t="shared" si="0"/>
        <v>2894301.8043146264</v>
      </c>
      <c r="N9" s="21">
        <f t="shared" si="17"/>
        <v>28.943018043146264</v>
      </c>
      <c r="O9" s="22">
        <f t="shared" si="1"/>
        <v>0</v>
      </c>
      <c r="P9" s="21">
        <f t="shared" si="2"/>
        <v>0</v>
      </c>
      <c r="Q9" s="30">
        <f t="shared" si="18"/>
        <v>0</v>
      </c>
      <c r="R9" s="22">
        <f t="shared" si="3"/>
        <v>100000</v>
      </c>
      <c r="S9" s="21">
        <f t="shared" si="4"/>
        <v>2894301.8043146264</v>
      </c>
      <c r="T9" s="30">
        <f t="shared" si="19"/>
        <v>28.943018043146264</v>
      </c>
      <c r="U9" s="22">
        <f t="shared" si="5"/>
        <v>0</v>
      </c>
      <c r="V9" s="21">
        <f t="shared" si="6"/>
        <v>0</v>
      </c>
      <c r="W9" s="30">
        <f t="shared" si="20"/>
        <v>0</v>
      </c>
      <c r="X9" s="22">
        <f t="shared" si="7"/>
        <v>0</v>
      </c>
      <c r="Y9" s="21">
        <f t="shared" si="8"/>
        <v>0</v>
      </c>
      <c r="Z9" s="30">
        <f t="shared" si="9"/>
        <v>0</v>
      </c>
      <c r="AA9" s="21">
        <f t="shared" si="10"/>
        <v>0</v>
      </c>
      <c r="AB9" s="21">
        <f t="shared" si="11"/>
        <v>0</v>
      </c>
      <c r="AC9" s="30">
        <f t="shared" si="12"/>
        <v>0</v>
      </c>
      <c r="AD9" s="21">
        <f t="shared" si="13"/>
        <v>0</v>
      </c>
      <c r="AE9" s="21">
        <f t="shared" si="40"/>
        <v>0</v>
      </c>
      <c r="AF9" s="30">
        <f t="shared" si="22"/>
        <v>0</v>
      </c>
      <c r="AG9" s="21">
        <f t="shared" si="14"/>
        <v>0</v>
      </c>
      <c r="AH9" s="21">
        <f t="shared" si="41"/>
        <v>0</v>
      </c>
      <c r="AI9" s="30">
        <f t="shared" si="24"/>
        <v>0</v>
      </c>
      <c r="AK9" s="61">
        <f t="shared" si="25"/>
        <v>36</v>
      </c>
      <c r="AL9" s="68">
        <f t="shared" si="26"/>
        <v>0</v>
      </c>
      <c r="AM9" s="68">
        <f t="shared" si="27"/>
        <v>0</v>
      </c>
      <c r="AN9" s="68">
        <f t="shared" si="28"/>
        <v>0</v>
      </c>
      <c r="AO9" s="68">
        <f t="shared" si="29"/>
        <v>0</v>
      </c>
      <c r="AP9" s="68">
        <f t="shared" si="30"/>
        <v>0</v>
      </c>
      <c r="AQ9" s="68">
        <f t="shared" si="31"/>
        <v>0</v>
      </c>
      <c r="AS9" s="69">
        <f t="shared" si="32"/>
        <v>36</v>
      </c>
      <c r="AT9" s="70">
        <f t="shared" si="33"/>
        <v>0</v>
      </c>
      <c r="AU9" s="70">
        <f t="shared" si="34"/>
        <v>0</v>
      </c>
      <c r="AV9" s="70">
        <f t="shared" si="35"/>
        <v>0</v>
      </c>
      <c r="AW9" s="70">
        <f t="shared" si="36"/>
        <v>0</v>
      </c>
      <c r="AX9" s="70">
        <f t="shared" si="37"/>
        <v>0</v>
      </c>
      <c r="AY9" s="70">
        <f t="shared" si="38"/>
        <v>0</v>
      </c>
      <c r="BA9" s="7" t="e">
        <f>SUM(#REF!)</f>
        <v>#REF!</v>
      </c>
      <c r="BE9" s="59"/>
      <c r="CE9" s="59"/>
      <c r="CU9" s="8">
        <v>37</v>
      </c>
      <c r="CV9" s="6">
        <v>19.423299855289951</v>
      </c>
      <c r="CW9">
        <v>18.848222564675087</v>
      </c>
    </row>
    <row r="10" spans="1:102">
      <c r="A10" s="61">
        <v>37</v>
      </c>
      <c r="B10" s="91"/>
      <c r="C10" s="92"/>
      <c r="D10" s="93"/>
      <c r="E10" s="93"/>
      <c r="F10" s="94"/>
      <c r="G10" s="93"/>
      <c r="H10" s="93"/>
      <c r="I10" s="95"/>
      <c r="J10" s="120">
        <f t="shared" si="15"/>
        <v>0</v>
      </c>
      <c r="K10" s="20">
        <f t="shared" si="16"/>
        <v>100000</v>
      </c>
      <c r="L10" s="19">
        <f t="shared" si="39"/>
        <v>100000</v>
      </c>
      <c r="M10" s="20">
        <f t="shared" si="0"/>
        <v>2794301.8043146264</v>
      </c>
      <c r="N10" s="21">
        <f t="shared" si="17"/>
        <v>27.943018043146264</v>
      </c>
      <c r="O10" s="22">
        <f t="shared" si="1"/>
        <v>0</v>
      </c>
      <c r="P10" s="21">
        <f t="shared" si="2"/>
        <v>0</v>
      </c>
      <c r="Q10" s="30">
        <f t="shared" si="18"/>
        <v>0</v>
      </c>
      <c r="R10" s="22">
        <f t="shared" si="3"/>
        <v>100000</v>
      </c>
      <c r="S10" s="21">
        <f t="shared" si="4"/>
        <v>2794301.8043146264</v>
      </c>
      <c r="T10" s="30">
        <f t="shared" si="19"/>
        <v>27.943018043146264</v>
      </c>
      <c r="U10" s="22">
        <f t="shared" si="5"/>
        <v>0</v>
      </c>
      <c r="V10" s="21">
        <f t="shared" si="6"/>
        <v>0</v>
      </c>
      <c r="W10" s="30">
        <f t="shared" si="20"/>
        <v>0</v>
      </c>
      <c r="X10" s="22">
        <f t="shared" si="7"/>
        <v>0</v>
      </c>
      <c r="Y10" s="21">
        <f t="shared" si="8"/>
        <v>0</v>
      </c>
      <c r="Z10" s="30">
        <f t="shared" si="9"/>
        <v>0</v>
      </c>
      <c r="AA10" s="21">
        <f t="shared" si="10"/>
        <v>0</v>
      </c>
      <c r="AB10" s="21">
        <f t="shared" si="11"/>
        <v>0</v>
      </c>
      <c r="AC10" s="30">
        <f t="shared" si="12"/>
        <v>0</v>
      </c>
      <c r="AD10" s="21">
        <f t="shared" si="13"/>
        <v>0</v>
      </c>
      <c r="AE10" s="21">
        <f t="shared" si="40"/>
        <v>0</v>
      </c>
      <c r="AF10" s="30">
        <f t="shared" si="22"/>
        <v>0</v>
      </c>
      <c r="AG10" s="21">
        <f t="shared" si="14"/>
        <v>0</v>
      </c>
      <c r="AH10" s="21">
        <f t="shared" si="41"/>
        <v>0</v>
      </c>
      <c r="AI10" s="30">
        <f t="shared" si="24"/>
        <v>0</v>
      </c>
      <c r="AK10" s="61">
        <f t="shared" si="25"/>
        <v>37</v>
      </c>
      <c r="AL10" s="68">
        <f t="shared" si="26"/>
        <v>0</v>
      </c>
      <c r="AM10" s="68">
        <f t="shared" si="27"/>
        <v>0</v>
      </c>
      <c r="AN10" s="68">
        <f t="shared" si="28"/>
        <v>0</v>
      </c>
      <c r="AO10" s="68">
        <f t="shared" si="29"/>
        <v>0</v>
      </c>
      <c r="AP10" s="68">
        <f t="shared" si="30"/>
        <v>0</v>
      </c>
      <c r="AQ10" s="68">
        <f t="shared" si="31"/>
        <v>0</v>
      </c>
      <c r="AS10" s="69">
        <f t="shared" si="32"/>
        <v>37</v>
      </c>
      <c r="AT10" s="70">
        <f t="shared" si="33"/>
        <v>0</v>
      </c>
      <c r="AU10" s="70">
        <f t="shared" si="34"/>
        <v>0</v>
      </c>
      <c r="AV10" s="70">
        <f t="shared" si="35"/>
        <v>0</v>
      </c>
      <c r="AW10" s="70">
        <f t="shared" si="36"/>
        <v>0</v>
      </c>
      <c r="AX10" s="70">
        <f t="shared" si="37"/>
        <v>0</v>
      </c>
      <c r="AY10" s="70">
        <f t="shared" si="38"/>
        <v>0</v>
      </c>
      <c r="BA10" s="7" t="e">
        <f>SUM(#REF!)</f>
        <v>#REF!</v>
      </c>
      <c r="BE10" s="59"/>
      <c r="CE10" s="59"/>
      <c r="CU10" s="8">
        <v>38</v>
      </c>
      <c r="CV10" s="6">
        <v>18.613032092405657</v>
      </c>
      <c r="CW10">
        <v>18.058537760205706</v>
      </c>
    </row>
    <row r="11" spans="1:102">
      <c r="A11" s="61">
        <v>38</v>
      </c>
      <c r="B11" s="91"/>
      <c r="C11" s="92"/>
      <c r="D11" s="93"/>
      <c r="E11" s="93"/>
      <c r="F11" s="94"/>
      <c r="G11" s="93"/>
      <c r="H11" s="93"/>
      <c r="I11" s="95"/>
      <c r="J11" s="120">
        <f t="shared" si="15"/>
        <v>0</v>
      </c>
      <c r="K11" s="20">
        <f t="shared" si="16"/>
        <v>100000</v>
      </c>
      <c r="L11" s="19">
        <f t="shared" si="39"/>
        <v>100000</v>
      </c>
      <c r="M11" s="20">
        <f t="shared" si="0"/>
        <v>2694301.8043146264</v>
      </c>
      <c r="N11" s="21">
        <f t="shared" si="17"/>
        <v>26.943018043146264</v>
      </c>
      <c r="O11" s="22">
        <f t="shared" si="1"/>
        <v>0</v>
      </c>
      <c r="P11" s="21">
        <f t="shared" si="2"/>
        <v>0</v>
      </c>
      <c r="Q11" s="30">
        <f t="shared" si="18"/>
        <v>0</v>
      </c>
      <c r="R11" s="22">
        <f t="shared" si="3"/>
        <v>100000</v>
      </c>
      <c r="S11" s="21">
        <f t="shared" si="4"/>
        <v>2694301.8043146264</v>
      </c>
      <c r="T11" s="30">
        <f t="shared" si="19"/>
        <v>26.943018043146264</v>
      </c>
      <c r="U11" s="22">
        <f t="shared" si="5"/>
        <v>0</v>
      </c>
      <c r="V11" s="21">
        <f t="shared" si="6"/>
        <v>0</v>
      </c>
      <c r="W11" s="30">
        <f t="shared" si="20"/>
        <v>0</v>
      </c>
      <c r="X11" s="22">
        <f t="shared" si="7"/>
        <v>0</v>
      </c>
      <c r="Y11" s="21">
        <f t="shared" si="8"/>
        <v>0</v>
      </c>
      <c r="Z11" s="30">
        <f t="shared" si="9"/>
        <v>0</v>
      </c>
      <c r="AA11" s="21">
        <f t="shared" si="10"/>
        <v>0</v>
      </c>
      <c r="AB11" s="21">
        <f t="shared" si="11"/>
        <v>0</v>
      </c>
      <c r="AC11" s="30">
        <f t="shared" si="12"/>
        <v>0</v>
      </c>
      <c r="AD11" s="21">
        <f t="shared" si="13"/>
        <v>0</v>
      </c>
      <c r="AE11" s="21">
        <f t="shared" si="40"/>
        <v>0</v>
      </c>
      <c r="AF11" s="30">
        <f t="shared" si="22"/>
        <v>0</v>
      </c>
      <c r="AG11" s="21">
        <f t="shared" si="14"/>
        <v>0</v>
      </c>
      <c r="AH11" s="21">
        <f t="shared" si="41"/>
        <v>0</v>
      </c>
      <c r="AI11" s="30">
        <f t="shared" si="24"/>
        <v>0</v>
      </c>
      <c r="AK11" s="61">
        <f t="shared" si="25"/>
        <v>38</v>
      </c>
      <c r="AL11" s="68">
        <f t="shared" si="26"/>
        <v>0</v>
      </c>
      <c r="AM11" s="68">
        <f t="shared" si="27"/>
        <v>0</v>
      </c>
      <c r="AN11" s="68">
        <f t="shared" si="28"/>
        <v>0</v>
      </c>
      <c r="AO11" s="68">
        <f t="shared" si="29"/>
        <v>0</v>
      </c>
      <c r="AP11" s="68">
        <f t="shared" si="30"/>
        <v>0</v>
      </c>
      <c r="AQ11" s="68">
        <f t="shared" si="31"/>
        <v>0</v>
      </c>
      <c r="AS11" s="69">
        <f t="shared" si="32"/>
        <v>38</v>
      </c>
      <c r="AT11" s="70">
        <f t="shared" si="33"/>
        <v>0</v>
      </c>
      <c r="AU11" s="70">
        <f t="shared" si="34"/>
        <v>0</v>
      </c>
      <c r="AV11" s="70">
        <f t="shared" si="35"/>
        <v>0</v>
      </c>
      <c r="AW11" s="70">
        <f t="shared" si="36"/>
        <v>0</v>
      </c>
      <c r="AX11" s="70">
        <f t="shared" si="37"/>
        <v>0</v>
      </c>
      <c r="AY11" s="70">
        <f t="shared" si="38"/>
        <v>0</v>
      </c>
      <c r="BA11" s="7" t="e">
        <f>SUM(#REF!)</f>
        <v>#REF!</v>
      </c>
      <c r="BE11" s="59"/>
      <c r="CE11" s="59"/>
      <c r="CU11" s="8">
        <v>39</v>
      </c>
      <c r="CV11" s="6">
        <v>17.80225842347906</v>
      </c>
      <c r="CW11">
        <v>17.266906801086488</v>
      </c>
    </row>
    <row r="12" spans="1:102">
      <c r="A12" s="61">
        <v>39</v>
      </c>
      <c r="B12" s="91"/>
      <c r="C12" s="92"/>
      <c r="D12" s="93"/>
      <c r="E12" s="93"/>
      <c r="F12" s="94"/>
      <c r="G12" s="93"/>
      <c r="H12" s="93"/>
      <c r="I12" s="95"/>
      <c r="J12" s="120">
        <f t="shared" si="15"/>
        <v>0</v>
      </c>
      <c r="K12" s="20">
        <f t="shared" si="16"/>
        <v>100000</v>
      </c>
      <c r="L12" s="19">
        <f t="shared" si="39"/>
        <v>100000</v>
      </c>
      <c r="M12" s="20">
        <f t="shared" si="0"/>
        <v>2594301.8043146264</v>
      </c>
      <c r="N12" s="21">
        <f t="shared" si="17"/>
        <v>25.943018043146264</v>
      </c>
      <c r="O12" s="22">
        <f t="shared" si="1"/>
        <v>0</v>
      </c>
      <c r="P12" s="21">
        <f t="shared" si="2"/>
        <v>0</v>
      </c>
      <c r="Q12" s="30">
        <f t="shared" si="18"/>
        <v>0</v>
      </c>
      <c r="R12" s="22">
        <f t="shared" si="3"/>
        <v>100000</v>
      </c>
      <c r="S12" s="21">
        <f t="shared" si="4"/>
        <v>2594301.8043146264</v>
      </c>
      <c r="T12" s="30">
        <f t="shared" si="19"/>
        <v>25.943018043146264</v>
      </c>
      <c r="U12" s="22">
        <f t="shared" si="5"/>
        <v>0</v>
      </c>
      <c r="V12" s="21">
        <f t="shared" si="6"/>
        <v>0</v>
      </c>
      <c r="W12" s="30">
        <f t="shared" si="20"/>
        <v>0</v>
      </c>
      <c r="X12" s="22">
        <f t="shared" si="7"/>
        <v>0</v>
      </c>
      <c r="Y12" s="21">
        <f t="shared" si="8"/>
        <v>0</v>
      </c>
      <c r="Z12" s="30">
        <f t="shared" si="9"/>
        <v>0</v>
      </c>
      <c r="AA12" s="21">
        <f t="shared" si="10"/>
        <v>0</v>
      </c>
      <c r="AB12" s="21">
        <f t="shared" si="11"/>
        <v>0</v>
      </c>
      <c r="AC12" s="30">
        <f t="shared" si="12"/>
        <v>0</v>
      </c>
      <c r="AD12" s="21">
        <f t="shared" si="13"/>
        <v>0</v>
      </c>
      <c r="AE12" s="21">
        <f t="shared" si="40"/>
        <v>0</v>
      </c>
      <c r="AF12" s="30">
        <f t="shared" si="22"/>
        <v>0</v>
      </c>
      <c r="AG12" s="21">
        <f t="shared" si="14"/>
        <v>0</v>
      </c>
      <c r="AH12" s="21">
        <f t="shared" si="41"/>
        <v>0</v>
      </c>
      <c r="AI12" s="30">
        <f t="shared" si="24"/>
        <v>0</v>
      </c>
      <c r="AK12" s="61">
        <f t="shared" si="25"/>
        <v>39</v>
      </c>
      <c r="AL12" s="68">
        <f t="shared" si="26"/>
        <v>0</v>
      </c>
      <c r="AM12" s="68">
        <f t="shared" si="27"/>
        <v>0</v>
      </c>
      <c r="AN12" s="68">
        <f t="shared" si="28"/>
        <v>0</v>
      </c>
      <c r="AO12" s="68">
        <f t="shared" si="29"/>
        <v>0</v>
      </c>
      <c r="AP12" s="68">
        <f t="shared" si="30"/>
        <v>0</v>
      </c>
      <c r="AQ12" s="68">
        <f t="shared" si="31"/>
        <v>0</v>
      </c>
      <c r="AS12" s="69">
        <f t="shared" si="32"/>
        <v>39</v>
      </c>
      <c r="AT12" s="70">
        <f t="shared" si="33"/>
        <v>0</v>
      </c>
      <c r="AU12" s="70">
        <f t="shared" si="34"/>
        <v>0</v>
      </c>
      <c r="AV12" s="70">
        <f t="shared" si="35"/>
        <v>0</v>
      </c>
      <c r="AW12" s="70">
        <f t="shared" si="36"/>
        <v>0</v>
      </c>
      <c r="AX12" s="70">
        <f t="shared" si="37"/>
        <v>0</v>
      </c>
      <c r="AY12" s="70">
        <f t="shared" si="38"/>
        <v>0</v>
      </c>
      <c r="BA12" s="7" t="e">
        <f>SUM(#REF!)</f>
        <v>#REF!</v>
      </c>
      <c r="BE12" s="59"/>
      <c r="CE12" s="59"/>
      <c r="CU12" s="8">
        <v>40</v>
      </c>
      <c r="CV12" s="6">
        <v>16.984665196005828</v>
      </c>
      <c r="CW12">
        <v>16.468034499372671</v>
      </c>
    </row>
    <row r="13" spans="1:102">
      <c r="A13" s="61">
        <v>40</v>
      </c>
      <c r="B13" s="91"/>
      <c r="C13" s="92"/>
      <c r="D13" s="93"/>
      <c r="E13" s="93"/>
      <c r="F13" s="94"/>
      <c r="G13" s="93"/>
      <c r="H13" s="93"/>
      <c r="I13" s="95"/>
      <c r="J13" s="120">
        <f t="shared" si="15"/>
        <v>0</v>
      </c>
      <c r="K13" s="20">
        <f t="shared" si="16"/>
        <v>100000</v>
      </c>
      <c r="L13" s="19">
        <f>(K14+K13)/2</f>
        <v>100000</v>
      </c>
      <c r="M13" s="20">
        <f t="shared" si="0"/>
        <v>2494301.8043146264</v>
      </c>
      <c r="N13" s="21">
        <f t="shared" si="17"/>
        <v>24.943018043146264</v>
      </c>
      <c r="O13" s="22">
        <f t="shared" si="1"/>
        <v>0</v>
      </c>
      <c r="P13" s="21">
        <f t="shared" si="2"/>
        <v>0</v>
      </c>
      <c r="Q13" s="30">
        <f t="shared" si="18"/>
        <v>0</v>
      </c>
      <c r="R13" s="22">
        <f t="shared" si="3"/>
        <v>100000</v>
      </c>
      <c r="S13" s="21">
        <f t="shared" si="4"/>
        <v>2494301.8043146264</v>
      </c>
      <c r="T13" s="30">
        <f t="shared" si="19"/>
        <v>24.943018043146264</v>
      </c>
      <c r="U13" s="22">
        <f t="shared" si="5"/>
        <v>0</v>
      </c>
      <c r="V13" s="21">
        <f t="shared" si="6"/>
        <v>0</v>
      </c>
      <c r="W13" s="30">
        <f t="shared" si="20"/>
        <v>0</v>
      </c>
      <c r="X13" s="22">
        <f t="shared" si="7"/>
        <v>0</v>
      </c>
      <c r="Y13" s="21">
        <f t="shared" si="8"/>
        <v>0</v>
      </c>
      <c r="Z13" s="30">
        <f t="shared" si="9"/>
        <v>0</v>
      </c>
      <c r="AA13" s="21">
        <f t="shared" si="10"/>
        <v>0</v>
      </c>
      <c r="AB13" s="21">
        <f t="shared" si="11"/>
        <v>0</v>
      </c>
      <c r="AC13" s="30">
        <f t="shared" si="12"/>
        <v>0</v>
      </c>
      <c r="AD13" s="21">
        <f t="shared" si="13"/>
        <v>0</v>
      </c>
      <c r="AE13" s="21">
        <f t="shared" si="40"/>
        <v>0</v>
      </c>
      <c r="AF13" s="30">
        <f t="shared" si="22"/>
        <v>0</v>
      </c>
      <c r="AG13" s="21">
        <f t="shared" si="14"/>
        <v>0</v>
      </c>
      <c r="AH13" s="21">
        <f t="shared" si="41"/>
        <v>0</v>
      </c>
      <c r="AI13" s="30">
        <f t="shared" si="24"/>
        <v>0</v>
      </c>
      <c r="AK13" s="61">
        <f t="shared" si="25"/>
        <v>40</v>
      </c>
      <c r="AL13" s="68">
        <f t="shared" si="26"/>
        <v>0</v>
      </c>
      <c r="AM13" s="68">
        <f t="shared" si="27"/>
        <v>0</v>
      </c>
      <c r="AN13" s="68">
        <f t="shared" si="28"/>
        <v>0</v>
      </c>
      <c r="AO13" s="68">
        <f t="shared" si="29"/>
        <v>0</v>
      </c>
      <c r="AP13" s="68">
        <f t="shared" si="30"/>
        <v>0</v>
      </c>
      <c r="AQ13" s="68">
        <f t="shared" si="31"/>
        <v>0</v>
      </c>
      <c r="AS13" s="69">
        <f t="shared" si="32"/>
        <v>40</v>
      </c>
      <c r="AT13" s="70">
        <f t="shared" si="33"/>
        <v>0</v>
      </c>
      <c r="AU13" s="70">
        <f t="shared" si="34"/>
        <v>0</v>
      </c>
      <c r="AV13" s="70">
        <f t="shared" si="35"/>
        <v>0</v>
      </c>
      <c r="AW13" s="70">
        <f t="shared" si="36"/>
        <v>0</v>
      </c>
      <c r="AX13" s="70">
        <f t="shared" si="37"/>
        <v>0</v>
      </c>
      <c r="AY13" s="70">
        <f t="shared" si="38"/>
        <v>0</v>
      </c>
      <c r="BA13" s="7" t="e">
        <f>SUM(#REF!)</f>
        <v>#REF!</v>
      </c>
      <c r="BE13" s="59"/>
      <c r="CE13" s="59"/>
      <c r="CU13" s="8">
        <v>41</v>
      </c>
      <c r="CV13" s="6">
        <v>16.162062347560962</v>
      </c>
      <c r="CW13">
        <v>15.665215515651116</v>
      </c>
    </row>
    <row r="14" spans="1:102">
      <c r="A14" s="61">
        <v>41</v>
      </c>
      <c r="B14" s="91"/>
      <c r="C14" s="92"/>
      <c r="D14" s="93"/>
      <c r="E14" s="93"/>
      <c r="F14" s="94"/>
      <c r="G14" s="93"/>
      <c r="H14" s="93"/>
      <c r="I14" s="95"/>
      <c r="J14" s="120">
        <f t="shared" si="15"/>
        <v>0</v>
      </c>
      <c r="K14" s="20">
        <f t="shared" si="16"/>
        <v>100000</v>
      </c>
      <c r="L14" s="19">
        <f t="shared" si="39"/>
        <v>100000</v>
      </c>
      <c r="M14" s="20">
        <f t="shared" si="0"/>
        <v>2394301.8043146264</v>
      </c>
      <c r="N14" s="21">
        <f t="shared" si="17"/>
        <v>23.943018043146264</v>
      </c>
      <c r="O14" s="22">
        <f t="shared" si="1"/>
        <v>0</v>
      </c>
      <c r="P14" s="21">
        <f t="shared" si="2"/>
        <v>0</v>
      </c>
      <c r="Q14" s="30">
        <f t="shared" si="18"/>
        <v>0</v>
      </c>
      <c r="R14" s="22">
        <f t="shared" si="3"/>
        <v>100000</v>
      </c>
      <c r="S14" s="21">
        <f t="shared" si="4"/>
        <v>2394301.8043146264</v>
      </c>
      <c r="T14" s="30">
        <f t="shared" si="19"/>
        <v>23.943018043146264</v>
      </c>
      <c r="U14" s="22">
        <f t="shared" si="5"/>
        <v>0</v>
      </c>
      <c r="V14" s="21">
        <f t="shared" si="6"/>
        <v>0</v>
      </c>
      <c r="W14" s="30">
        <f t="shared" si="20"/>
        <v>0</v>
      </c>
      <c r="X14" s="22">
        <f t="shared" si="7"/>
        <v>0</v>
      </c>
      <c r="Y14" s="21">
        <f t="shared" si="8"/>
        <v>0</v>
      </c>
      <c r="Z14" s="30">
        <f t="shared" si="9"/>
        <v>0</v>
      </c>
      <c r="AA14" s="21">
        <f t="shared" si="10"/>
        <v>0</v>
      </c>
      <c r="AB14" s="21">
        <f t="shared" si="11"/>
        <v>0</v>
      </c>
      <c r="AC14" s="30">
        <f t="shared" si="12"/>
        <v>0</v>
      </c>
      <c r="AD14" s="21">
        <f t="shared" si="13"/>
        <v>0</v>
      </c>
      <c r="AE14" s="21">
        <f t="shared" si="40"/>
        <v>0</v>
      </c>
      <c r="AF14" s="30">
        <f t="shared" si="22"/>
        <v>0</v>
      </c>
      <c r="AG14" s="21">
        <f t="shared" si="14"/>
        <v>0</v>
      </c>
      <c r="AH14" s="21">
        <f t="shared" si="41"/>
        <v>0</v>
      </c>
      <c r="AI14" s="30">
        <f t="shared" si="24"/>
        <v>0</v>
      </c>
      <c r="AK14" s="61">
        <f t="shared" si="25"/>
        <v>41</v>
      </c>
      <c r="AL14" s="68">
        <f t="shared" si="26"/>
        <v>0</v>
      </c>
      <c r="AM14" s="68">
        <f t="shared" si="27"/>
        <v>0</v>
      </c>
      <c r="AN14" s="68">
        <f t="shared" si="28"/>
        <v>0</v>
      </c>
      <c r="AO14" s="68">
        <f t="shared" si="29"/>
        <v>0</v>
      </c>
      <c r="AP14" s="68">
        <f t="shared" si="30"/>
        <v>0</v>
      </c>
      <c r="AQ14" s="68">
        <f t="shared" si="31"/>
        <v>0</v>
      </c>
      <c r="AS14" s="69">
        <f t="shared" si="32"/>
        <v>41</v>
      </c>
      <c r="AT14" s="70">
        <f t="shared" si="33"/>
        <v>0</v>
      </c>
      <c r="AU14" s="70">
        <f t="shared" si="34"/>
        <v>0</v>
      </c>
      <c r="AV14" s="70">
        <f t="shared" si="35"/>
        <v>0</v>
      </c>
      <c r="AW14" s="70">
        <f t="shared" si="36"/>
        <v>0</v>
      </c>
      <c r="AX14" s="70">
        <f t="shared" si="37"/>
        <v>0</v>
      </c>
      <c r="AY14" s="70">
        <f t="shared" si="38"/>
        <v>0</v>
      </c>
      <c r="BA14" s="7" t="e">
        <f>SUM(#REF!)</f>
        <v>#REF!</v>
      </c>
      <c r="BE14" s="59"/>
      <c r="CE14" s="59"/>
      <c r="CU14" s="8">
        <v>42</v>
      </c>
      <c r="CV14" s="6">
        <v>15.344115533297835</v>
      </c>
      <c r="CW14">
        <v>14.86697154071412</v>
      </c>
    </row>
    <row r="15" spans="1:102">
      <c r="A15" s="61">
        <v>42</v>
      </c>
      <c r="B15" s="91"/>
      <c r="C15" s="92"/>
      <c r="D15" s="93"/>
      <c r="E15" s="93"/>
      <c r="F15" s="94"/>
      <c r="G15" s="93"/>
      <c r="H15" s="93"/>
      <c r="I15" s="95"/>
      <c r="J15" s="120">
        <f t="shared" si="15"/>
        <v>0</v>
      </c>
      <c r="K15" s="20">
        <f t="shared" si="16"/>
        <v>100000</v>
      </c>
      <c r="L15" s="19">
        <f t="shared" si="39"/>
        <v>100000</v>
      </c>
      <c r="M15" s="20">
        <f t="shared" si="0"/>
        <v>2294301.8043146264</v>
      </c>
      <c r="N15" s="21">
        <f t="shared" si="17"/>
        <v>22.943018043146264</v>
      </c>
      <c r="O15" s="22">
        <f t="shared" si="1"/>
        <v>0</v>
      </c>
      <c r="P15" s="21">
        <f t="shared" si="2"/>
        <v>0</v>
      </c>
      <c r="Q15" s="30">
        <f t="shared" si="18"/>
        <v>0</v>
      </c>
      <c r="R15" s="22">
        <f t="shared" si="3"/>
        <v>100000</v>
      </c>
      <c r="S15" s="21">
        <f t="shared" si="4"/>
        <v>2294301.8043146264</v>
      </c>
      <c r="T15" s="30">
        <f t="shared" si="19"/>
        <v>22.943018043146264</v>
      </c>
      <c r="U15" s="22">
        <f t="shared" si="5"/>
        <v>0</v>
      </c>
      <c r="V15" s="21">
        <f t="shared" si="6"/>
        <v>0</v>
      </c>
      <c r="W15" s="30">
        <f t="shared" si="20"/>
        <v>0</v>
      </c>
      <c r="X15" s="22">
        <f t="shared" si="7"/>
        <v>0</v>
      </c>
      <c r="Y15" s="21">
        <f t="shared" si="8"/>
        <v>0</v>
      </c>
      <c r="Z15" s="30">
        <f t="shared" si="9"/>
        <v>0</v>
      </c>
      <c r="AA15" s="21">
        <f t="shared" si="10"/>
        <v>0</v>
      </c>
      <c r="AB15" s="21">
        <f t="shared" si="11"/>
        <v>0</v>
      </c>
      <c r="AC15" s="30">
        <f t="shared" si="12"/>
        <v>0</v>
      </c>
      <c r="AD15" s="21">
        <f t="shared" si="13"/>
        <v>0</v>
      </c>
      <c r="AE15" s="21">
        <f t="shared" si="40"/>
        <v>0</v>
      </c>
      <c r="AF15" s="30">
        <f t="shared" si="22"/>
        <v>0</v>
      </c>
      <c r="AG15" s="21">
        <f t="shared" si="14"/>
        <v>0</v>
      </c>
      <c r="AH15" s="21">
        <f t="shared" si="41"/>
        <v>0</v>
      </c>
      <c r="AI15" s="30">
        <f t="shared" si="24"/>
        <v>0</v>
      </c>
      <c r="AK15" s="61">
        <f t="shared" si="25"/>
        <v>42</v>
      </c>
      <c r="AL15" s="68">
        <f t="shared" si="26"/>
        <v>0</v>
      </c>
      <c r="AM15" s="68">
        <f t="shared" si="27"/>
        <v>0</v>
      </c>
      <c r="AN15" s="68">
        <f t="shared" si="28"/>
        <v>0</v>
      </c>
      <c r="AO15" s="68">
        <f t="shared" si="29"/>
        <v>0</v>
      </c>
      <c r="AP15" s="68">
        <f t="shared" si="30"/>
        <v>0</v>
      </c>
      <c r="AQ15" s="68">
        <f t="shared" si="31"/>
        <v>0</v>
      </c>
      <c r="AS15" s="69">
        <f t="shared" si="32"/>
        <v>42</v>
      </c>
      <c r="AT15" s="70">
        <f t="shared" si="33"/>
        <v>0</v>
      </c>
      <c r="AU15" s="70">
        <f t="shared" si="34"/>
        <v>0</v>
      </c>
      <c r="AV15" s="70">
        <f t="shared" si="35"/>
        <v>0</v>
      </c>
      <c r="AW15" s="70">
        <f t="shared" si="36"/>
        <v>0</v>
      </c>
      <c r="AX15" s="70">
        <f t="shared" si="37"/>
        <v>0</v>
      </c>
      <c r="AY15" s="70">
        <f t="shared" si="38"/>
        <v>0</v>
      </c>
      <c r="BA15" s="7" t="e">
        <f>SUM(#REF!)</f>
        <v>#REF!</v>
      </c>
      <c r="BE15" s="59"/>
      <c r="CE15" s="59"/>
      <c r="CU15" s="8">
        <v>43</v>
      </c>
      <c r="CV15" s="6">
        <v>14.535729457742987</v>
      </c>
      <c r="CW15">
        <v>14.076882935615979</v>
      </c>
    </row>
    <row r="16" spans="1:102">
      <c r="A16" s="61">
        <v>43</v>
      </c>
      <c r="B16" s="91"/>
      <c r="C16" s="92"/>
      <c r="D16" s="93"/>
      <c r="E16" s="93"/>
      <c r="F16" s="94"/>
      <c r="G16" s="93"/>
      <c r="H16" s="93"/>
      <c r="I16" s="95"/>
      <c r="J16" s="120">
        <f t="shared" si="15"/>
        <v>0</v>
      </c>
      <c r="K16" s="20">
        <f t="shared" si="16"/>
        <v>100000</v>
      </c>
      <c r="L16" s="19">
        <f t="shared" si="39"/>
        <v>100000</v>
      </c>
      <c r="M16" s="20">
        <f t="shared" si="0"/>
        <v>2194301.8043146264</v>
      </c>
      <c r="N16" s="21">
        <f t="shared" si="17"/>
        <v>21.943018043146264</v>
      </c>
      <c r="O16" s="22">
        <f t="shared" si="1"/>
        <v>0</v>
      </c>
      <c r="P16" s="21">
        <f t="shared" si="2"/>
        <v>0</v>
      </c>
      <c r="Q16" s="30">
        <f t="shared" si="18"/>
        <v>0</v>
      </c>
      <c r="R16" s="22">
        <f t="shared" si="3"/>
        <v>100000</v>
      </c>
      <c r="S16" s="21">
        <f t="shared" si="4"/>
        <v>2194301.8043146264</v>
      </c>
      <c r="T16" s="30">
        <f t="shared" si="19"/>
        <v>21.943018043146264</v>
      </c>
      <c r="U16" s="22">
        <f t="shared" si="5"/>
        <v>0</v>
      </c>
      <c r="V16" s="21">
        <f t="shared" si="6"/>
        <v>0</v>
      </c>
      <c r="W16" s="30">
        <f t="shared" si="20"/>
        <v>0</v>
      </c>
      <c r="X16" s="22">
        <f t="shared" si="7"/>
        <v>0</v>
      </c>
      <c r="Y16" s="21">
        <f t="shared" si="8"/>
        <v>0</v>
      </c>
      <c r="Z16" s="30">
        <f t="shared" si="9"/>
        <v>0</v>
      </c>
      <c r="AA16" s="21">
        <f t="shared" si="10"/>
        <v>0</v>
      </c>
      <c r="AB16" s="21">
        <f t="shared" si="11"/>
        <v>0</v>
      </c>
      <c r="AC16" s="30">
        <f t="shared" si="12"/>
        <v>0</v>
      </c>
      <c r="AD16" s="21">
        <f t="shared" si="13"/>
        <v>0</v>
      </c>
      <c r="AE16" s="21">
        <f t="shared" si="40"/>
        <v>0</v>
      </c>
      <c r="AF16" s="30">
        <f t="shared" si="22"/>
        <v>0</v>
      </c>
      <c r="AG16" s="21">
        <f t="shared" si="14"/>
        <v>0</v>
      </c>
      <c r="AH16" s="21">
        <f t="shared" si="41"/>
        <v>0</v>
      </c>
      <c r="AI16" s="30">
        <f t="shared" si="24"/>
        <v>0</v>
      </c>
      <c r="AK16" s="61">
        <f t="shared" si="25"/>
        <v>43</v>
      </c>
      <c r="AL16" s="68">
        <f t="shared" si="26"/>
        <v>0</v>
      </c>
      <c r="AM16" s="68">
        <f t="shared" si="27"/>
        <v>0</v>
      </c>
      <c r="AN16" s="68">
        <f t="shared" si="28"/>
        <v>0</v>
      </c>
      <c r="AO16" s="68">
        <f t="shared" si="29"/>
        <v>0</v>
      </c>
      <c r="AP16" s="68">
        <f t="shared" si="30"/>
        <v>0</v>
      </c>
      <c r="AQ16" s="68">
        <f t="shared" si="31"/>
        <v>0</v>
      </c>
      <c r="AS16" s="69">
        <f t="shared" si="32"/>
        <v>43</v>
      </c>
      <c r="AT16" s="70">
        <f t="shared" si="33"/>
        <v>0</v>
      </c>
      <c r="AU16" s="70">
        <f t="shared" si="34"/>
        <v>0</v>
      </c>
      <c r="AV16" s="70">
        <f t="shared" si="35"/>
        <v>0</v>
      </c>
      <c r="AW16" s="70">
        <f t="shared" si="36"/>
        <v>0</v>
      </c>
      <c r="AX16" s="70">
        <f t="shared" si="37"/>
        <v>0</v>
      </c>
      <c r="AY16" s="70">
        <f t="shared" si="38"/>
        <v>0</v>
      </c>
      <c r="BA16" s="7" t="e">
        <f>SUM(#REF!)</f>
        <v>#REF!</v>
      </c>
      <c r="BE16" s="59"/>
      <c r="CE16" s="59"/>
      <c r="CU16" s="8">
        <v>44</v>
      </c>
      <c r="CV16" s="6">
        <v>13.735675099277179</v>
      </c>
      <c r="CW16">
        <v>13.299202051743702</v>
      </c>
    </row>
    <row r="17" spans="1:101">
      <c r="A17" s="61">
        <v>44</v>
      </c>
      <c r="B17" s="91"/>
      <c r="C17" s="92"/>
      <c r="D17" s="93"/>
      <c r="E17" s="93"/>
      <c r="F17" s="94"/>
      <c r="G17" s="93"/>
      <c r="H17" s="93"/>
      <c r="I17" s="95"/>
      <c r="J17" s="120">
        <f t="shared" si="15"/>
        <v>0</v>
      </c>
      <c r="K17" s="20">
        <f t="shared" si="16"/>
        <v>100000</v>
      </c>
      <c r="L17" s="19">
        <f t="shared" si="39"/>
        <v>100000</v>
      </c>
      <c r="M17" s="20">
        <f t="shared" si="0"/>
        <v>2094301.8043146261</v>
      </c>
      <c r="N17" s="21">
        <f t="shared" si="17"/>
        <v>20.94301804314626</v>
      </c>
      <c r="O17" s="22">
        <f t="shared" si="1"/>
        <v>0</v>
      </c>
      <c r="P17" s="21">
        <f t="shared" si="2"/>
        <v>0</v>
      </c>
      <c r="Q17" s="30">
        <f t="shared" si="18"/>
        <v>0</v>
      </c>
      <c r="R17" s="22">
        <f t="shared" si="3"/>
        <v>100000</v>
      </c>
      <c r="S17" s="21">
        <f t="shared" si="4"/>
        <v>2094301.8043146261</v>
      </c>
      <c r="T17" s="30">
        <f t="shared" si="19"/>
        <v>20.94301804314626</v>
      </c>
      <c r="U17" s="22">
        <f t="shared" si="5"/>
        <v>0</v>
      </c>
      <c r="V17" s="21">
        <f t="shared" si="6"/>
        <v>0</v>
      </c>
      <c r="W17" s="30">
        <f t="shared" si="20"/>
        <v>0</v>
      </c>
      <c r="X17" s="22">
        <f t="shared" si="7"/>
        <v>0</v>
      </c>
      <c r="Y17" s="21">
        <f t="shared" si="8"/>
        <v>0</v>
      </c>
      <c r="Z17" s="30">
        <f t="shared" si="9"/>
        <v>0</v>
      </c>
      <c r="AA17" s="21">
        <f t="shared" si="10"/>
        <v>0</v>
      </c>
      <c r="AB17" s="21">
        <f t="shared" si="11"/>
        <v>0</v>
      </c>
      <c r="AC17" s="30">
        <f t="shared" si="12"/>
        <v>0</v>
      </c>
      <c r="AD17" s="21">
        <f t="shared" si="13"/>
        <v>0</v>
      </c>
      <c r="AE17" s="21">
        <f t="shared" si="40"/>
        <v>0</v>
      </c>
      <c r="AF17" s="30">
        <f t="shared" si="22"/>
        <v>0</v>
      </c>
      <c r="AG17" s="21">
        <f t="shared" si="14"/>
        <v>0</v>
      </c>
      <c r="AH17" s="21">
        <f t="shared" si="41"/>
        <v>0</v>
      </c>
      <c r="AI17" s="30">
        <f t="shared" si="24"/>
        <v>0</v>
      </c>
      <c r="AK17" s="61">
        <f t="shared" si="25"/>
        <v>44</v>
      </c>
      <c r="AL17" s="68">
        <f t="shared" si="26"/>
        <v>0</v>
      </c>
      <c r="AM17" s="68">
        <f t="shared" si="27"/>
        <v>0</v>
      </c>
      <c r="AN17" s="68">
        <f t="shared" si="28"/>
        <v>0</v>
      </c>
      <c r="AO17" s="68">
        <f t="shared" si="29"/>
        <v>0</v>
      </c>
      <c r="AP17" s="68">
        <f t="shared" si="30"/>
        <v>0</v>
      </c>
      <c r="AQ17" s="68">
        <f t="shared" si="31"/>
        <v>0</v>
      </c>
      <c r="AS17" s="69">
        <f t="shared" si="32"/>
        <v>44</v>
      </c>
      <c r="AT17" s="70">
        <f t="shared" si="33"/>
        <v>0</v>
      </c>
      <c r="AU17" s="70">
        <f t="shared" si="34"/>
        <v>0</v>
      </c>
      <c r="AV17" s="70">
        <f t="shared" si="35"/>
        <v>0</v>
      </c>
      <c r="AW17" s="70">
        <f t="shared" si="36"/>
        <v>0</v>
      </c>
      <c r="AX17" s="70">
        <f t="shared" si="37"/>
        <v>0</v>
      </c>
      <c r="AY17" s="70">
        <f t="shared" si="38"/>
        <v>0</v>
      </c>
      <c r="BA17" s="7" t="e">
        <f>SUM(#REF!)</f>
        <v>#REF!</v>
      </c>
      <c r="BE17" s="59"/>
      <c r="CE17" s="59"/>
      <c r="CU17" s="8">
        <v>45</v>
      </c>
      <c r="CV17" s="6">
        <v>12.946031001492495</v>
      </c>
      <c r="CW17">
        <v>12.526895807136855</v>
      </c>
    </row>
    <row r="18" spans="1:101">
      <c r="A18" s="61">
        <v>45</v>
      </c>
      <c r="B18" s="91"/>
      <c r="C18" s="92"/>
      <c r="D18" s="93"/>
      <c r="E18" s="93"/>
      <c r="F18" s="94"/>
      <c r="G18" s="93"/>
      <c r="H18" s="93"/>
      <c r="I18" s="95"/>
      <c r="J18" s="120">
        <f t="shared" si="15"/>
        <v>0</v>
      </c>
      <c r="K18" s="20">
        <f t="shared" si="16"/>
        <v>100000</v>
      </c>
      <c r="L18" s="19">
        <f t="shared" si="39"/>
        <v>100000</v>
      </c>
      <c r="M18" s="20">
        <f t="shared" si="0"/>
        <v>1994301.8043146261</v>
      </c>
      <c r="N18" s="21">
        <f t="shared" si="17"/>
        <v>19.94301804314626</v>
      </c>
      <c r="O18" s="22">
        <f t="shared" si="1"/>
        <v>0</v>
      </c>
      <c r="P18" s="21">
        <f t="shared" si="2"/>
        <v>0</v>
      </c>
      <c r="Q18" s="30">
        <f t="shared" si="18"/>
        <v>0</v>
      </c>
      <c r="R18" s="22">
        <f t="shared" si="3"/>
        <v>100000</v>
      </c>
      <c r="S18" s="21">
        <f t="shared" si="4"/>
        <v>1994301.8043146261</v>
      </c>
      <c r="T18" s="30">
        <f t="shared" si="19"/>
        <v>19.94301804314626</v>
      </c>
      <c r="U18" s="22">
        <f t="shared" si="5"/>
        <v>0</v>
      </c>
      <c r="V18" s="21">
        <f t="shared" si="6"/>
        <v>0</v>
      </c>
      <c r="W18" s="30">
        <f t="shared" si="20"/>
        <v>0</v>
      </c>
      <c r="X18" s="22">
        <f t="shared" si="7"/>
        <v>0</v>
      </c>
      <c r="Y18" s="21">
        <f t="shared" si="8"/>
        <v>0</v>
      </c>
      <c r="Z18" s="30">
        <f t="shared" si="9"/>
        <v>0</v>
      </c>
      <c r="AA18" s="21">
        <f t="shared" si="10"/>
        <v>0</v>
      </c>
      <c r="AB18" s="21">
        <f t="shared" si="11"/>
        <v>0</v>
      </c>
      <c r="AC18" s="30">
        <f t="shared" si="12"/>
        <v>0</v>
      </c>
      <c r="AD18" s="21">
        <f t="shared" si="13"/>
        <v>0</v>
      </c>
      <c r="AE18" s="21">
        <f t="shared" si="40"/>
        <v>0</v>
      </c>
      <c r="AF18" s="30">
        <f t="shared" si="22"/>
        <v>0</v>
      </c>
      <c r="AG18" s="21">
        <f t="shared" si="14"/>
        <v>0</v>
      </c>
      <c r="AH18" s="21">
        <f t="shared" si="41"/>
        <v>0</v>
      </c>
      <c r="AI18" s="30">
        <f t="shared" si="24"/>
        <v>0</v>
      </c>
      <c r="AK18" s="61">
        <f t="shared" si="25"/>
        <v>45</v>
      </c>
      <c r="AL18" s="68">
        <f t="shared" si="26"/>
        <v>0</v>
      </c>
      <c r="AM18" s="68">
        <f t="shared" si="27"/>
        <v>0</v>
      </c>
      <c r="AN18" s="68">
        <f t="shared" si="28"/>
        <v>0</v>
      </c>
      <c r="AO18" s="68">
        <f t="shared" si="29"/>
        <v>0</v>
      </c>
      <c r="AP18" s="68">
        <f t="shared" si="30"/>
        <v>0</v>
      </c>
      <c r="AQ18" s="68">
        <f t="shared" si="31"/>
        <v>0</v>
      </c>
      <c r="AS18" s="69">
        <f t="shared" si="32"/>
        <v>45</v>
      </c>
      <c r="AT18" s="70">
        <f t="shared" si="33"/>
        <v>0</v>
      </c>
      <c r="AU18" s="70">
        <f t="shared" si="34"/>
        <v>0</v>
      </c>
      <c r="AV18" s="70">
        <f t="shared" si="35"/>
        <v>0</v>
      </c>
      <c r="AW18" s="70">
        <f t="shared" si="36"/>
        <v>0</v>
      </c>
      <c r="AX18" s="70">
        <f t="shared" si="37"/>
        <v>0</v>
      </c>
      <c r="AY18" s="70">
        <f t="shared" si="38"/>
        <v>0</v>
      </c>
      <c r="BA18" s="7" t="e">
        <f>SUM(#REF!)</f>
        <v>#REF!</v>
      </c>
      <c r="BE18" s="59"/>
      <c r="CE18" s="59"/>
      <c r="CU18" s="8">
        <v>46</v>
      </c>
      <c r="CV18" s="6">
        <v>12.155757170924945</v>
      </c>
      <c r="CW18">
        <v>11.757935612659779</v>
      </c>
    </row>
    <row r="19" spans="1:101">
      <c r="A19" s="61">
        <v>46</v>
      </c>
      <c r="B19" s="91"/>
      <c r="C19" s="92"/>
      <c r="D19" s="93"/>
      <c r="E19" s="93"/>
      <c r="F19" s="94"/>
      <c r="G19" s="93"/>
      <c r="H19" s="93"/>
      <c r="I19" s="95"/>
      <c r="J19" s="120">
        <f t="shared" si="15"/>
        <v>0</v>
      </c>
      <c r="K19" s="20">
        <f t="shared" si="16"/>
        <v>100000</v>
      </c>
      <c r="L19" s="19">
        <f t="shared" si="39"/>
        <v>100000</v>
      </c>
      <c r="M19" s="20">
        <f t="shared" si="0"/>
        <v>1894301.8043146261</v>
      </c>
      <c r="N19" s="21">
        <f t="shared" si="17"/>
        <v>18.94301804314626</v>
      </c>
      <c r="O19" s="22">
        <f t="shared" si="1"/>
        <v>0</v>
      </c>
      <c r="P19" s="21">
        <f t="shared" si="2"/>
        <v>0</v>
      </c>
      <c r="Q19" s="30">
        <f t="shared" si="18"/>
        <v>0</v>
      </c>
      <c r="R19" s="22">
        <f t="shared" si="3"/>
        <v>100000</v>
      </c>
      <c r="S19" s="21">
        <f t="shared" si="4"/>
        <v>1894301.8043146261</v>
      </c>
      <c r="T19" s="30">
        <f t="shared" si="19"/>
        <v>18.94301804314626</v>
      </c>
      <c r="U19" s="22">
        <f t="shared" si="5"/>
        <v>0</v>
      </c>
      <c r="V19" s="21">
        <f t="shared" si="6"/>
        <v>0</v>
      </c>
      <c r="W19" s="30">
        <f t="shared" si="20"/>
        <v>0</v>
      </c>
      <c r="X19" s="22">
        <f t="shared" si="7"/>
        <v>0</v>
      </c>
      <c r="Y19" s="21">
        <f t="shared" si="8"/>
        <v>0</v>
      </c>
      <c r="Z19" s="30">
        <f t="shared" si="9"/>
        <v>0</v>
      </c>
      <c r="AA19" s="21">
        <f t="shared" si="10"/>
        <v>0</v>
      </c>
      <c r="AB19" s="21">
        <f t="shared" si="11"/>
        <v>0</v>
      </c>
      <c r="AC19" s="30">
        <f t="shared" si="12"/>
        <v>0</v>
      </c>
      <c r="AD19" s="21">
        <f t="shared" si="13"/>
        <v>0</v>
      </c>
      <c r="AE19" s="21">
        <f t="shared" si="40"/>
        <v>0</v>
      </c>
      <c r="AF19" s="30">
        <f t="shared" si="22"/>
        <v>0</v>
      </c>
      <c r="AG19" s="21">
        <f t="shared" si="14"/>
        <v>0</v>
      </c>
      <c r="AH19" s="21">
        <f t="shared" si="41"/>
        <v>0</v>
      </c>
      <c r="AI19" s="30">
        <f t="shared" si="24"/>
        <v>0</v>
      </c>
      <c r="AK19" s="61">
        <f t="shared" si="25"/>
        <v>46</v>
      </c>
      <c r="AL19" s="68">
        <f t="shared" si="26"/>
        <v>0</v>
      </c>
      <c r="AM19" s="68">
        <f t="shared" si="27"/>
        <v>0</v>
      </c>
      <c r="AN19" s="68">
        <f t="shared" si="28"/>
        <v>0</v>
      </c>
      <c r="AO19" s="68">
        <f t="shared" si="29"/>
        <v>0</v>
      </c>
      <c r="AP19" s="68">
        <f t="shared" si="30"/>
        <v>0</v>
      </c>
      <c r="AQ19" s="68">
        <f t="shared" si="31"/>
        <v>0</v>
      </c>
      <c r="AS19" s="69">
        <f t="shared" si="32"/>
        <v>46</v>
      </c>
      <c r="AT19" s="70">
        <f t="shared" si="33"/>
        <v>0</v>
      </c>
      <c r="AU19" s="70">
        <f t="shared" si="34"/>
        <v>0</v>
      </c>
      <c r="AV19" s="70">
        <f t="shared" si="35"/>
        <v>0</v>
      </c>
      <c r="AW19" s="70">
        <f t="shared" si="36"/>
        <v>0</v>
      </c>
      <c r="AX19" s="70">
        <f t="shared" si="37"/>
        <v>0</v>
      </c>
      <c r="AY19" s="70">
        <f t="shared" si="38"/>
        <v>0</v>
      </c>
      <c r="BA19" s="7" t="e">
        <f>SUM(#REF!)</f>
        <v>#REF!</v>
      </c>
      <c r="BE19" s="59"/>
      <c r="CE19" s="59"/>
      <c r="CU19" s="8">
        <v>47</v>
      </c>
      <c r="CV19" s="6">
        <v>11.384718942634567</v>
      </c>
      <c r="CW19">
        <v>11.009855629135499</v>
      </c>
    </row>
    <row r="20" spans="1:101">
      <c r="A20" s="61">
        <v>47</v>
      </c>
      <c r="B20" s="91"/>
      <c r="C20" s="92"/>
      <c r="D20" s="93"/>
      <c r="E20" s="93"/>
      <c r="F20" s="94"/>
      <c r="G20" s="93"/>
      <c r="H20" s="93"/>
      <c r="I20" s="95"/>
      <c r="J20" s="120">
        <f t="shared" si="15"/>
        <v>0</v>
      </c>
      <c r="K20" s="20">
        <f t="shared" si="16"/>
        <v>100000</v>
      </c>
      <c r="L20" s="19">
        <f t="shared" si="39"/>
        <v>100000</v>
      </c>
      <c r="M20" s="20">
        <f t="shared" si="0"/>
        <v>1794301.8043146261</v>
      </c>
      <c r="N20" s="21">
        <f t="shared" si="17"/>
        <v>17.94301804314626</v>
      </c>
      <c r="O20" s="22">
        <f t="shared" si="1"/>
        <v>0</v>
      </c>
      <c r="P20" s="21">
        <f t="shared" si="2"/>
        <v>0</v>
      </c>
      <c r="Q20" s="30">
        <f t="shared" si="18"/>
        <v>0</v>
      </c>
      <c r="R20" s="22">
        <f t="shared" si="3"/>
        <v>100000</v>
      </c>
      <c r="S20" s="21">
        <f t="shared" si="4"/>
        <v>1794301.8043146261</v>
      </c>
      <c r="T20" s="30">
        <f t="shared" si="19"/>
        <v>17.94301804314626</v>
      </c>
      <c r="U20" s="22">
        <f t="shared" si="5"/>
        <v>0</v>
      </c>
      <c r="V20" s="21">
        <f t="shared" si="6"/>
        <v>0</v>
      </c>
      <c r="W20" s="30">
        <f t="shared" si="20"/>
        <v>0</v>
      </c>
      <c r="X20" s="22">
        <f t="shared" si="7"/>
        <v>0</v>
      </c>
      <c r="Y20" s="21">
        <f t="shared" si="8"/>
        <v>0</v>
      </c>
      <c r="Z20" s="30">
        <f t="shared" si="9"/>
        <v>0</v>
      </c>
      <c r="AA20" s="21">
        <f t="shared" si="10"/>
        <v>0</v>
      </c>
      <c r="AB20" s="21">
        <f t="shared" si="11"/>
        <v>0</v>
      </c>
      <c r="AC20" s="30">
        <f t="shared" si="12"/>
        <v>0</v>
      </c>
      <c r="AD20" s="21">
        <f t="shared" si="13"/>
        <v>0</v>
      </c>
      <c r="AE20" s="21">
        <f t="shared" si="40"/>
        <v>0</v>
      </c>
      <c r="AF20" s="30">
        <f t="shared" si="22"/>
        <v>0</v>
      </c>
      <c r="AG20" s="21">
        <f t="shared" si="14"/>
        <v>0</v>
      </c>
      <c r="AH20" s="21">
        <f t="shared" si="41"/>
        <v>0</v>
      </c>
      <c r="AI20" s="30">
        <f t="shared" si="24"/>
        <v>0</v>
      </c>
      <c r="AK20" s="61">
        <f t="shared" si="25"/>
        <v>47</v>
      </c>
      <c r="AL20" s="68">
        <f t="shared" si="26"/>
        <v>0</v>
      </c>
      <c r="AM20" s="68">
        <f t="shared" si="27"/>
        <v>0</v>
      </c>
      <c r="AN20" s="68">
        <f t="shared" si="28"/>
        <v>0</v>
      </c>
      <c r="AO20" s="68">
        <f t="shared" si="29"/>
        <v>0</v>
      </c>
      <c r="AP20" s="68">
        <f t="shared" si="30"/>
        <v>0</v>
      </c>
      <c r="AQ20" s="68">
        <f t="shared" si="31"/>
        <v>0</v>
      </c>
      <c r="AS20" s="69">
        <f t="shared" si="32"/>
        <v>47</v>
      </c>
      <c r="AT20" s="70">
        <f t="shared" si="33"/>
        <v>0</v>
      </c>
      <c r="AU20" s="70">
        <f t="shared" si="34"/>
        <v>0</v>
      </c>
      <c r="AV20" s="70">
        <f t="shared" si="35"/>
        <v>0</v>
      </c>
      <c r="AW20" s="70">
        <f t="shared" si="36"/>
        <v>0</v>
      </c>
      <c r="AX20" s="70">
        <f t="shared" si="37"/>
        <v>0</v>
      </c>
      <c r="AY20" s="70">
        <f t="shared" si="38"/>
        <v>0</v>
      </c>
      <c r="BA20" s="7" t="e">
        <f>SUM(#REF!)</f>
        <v>#REF!</v>
      </c>
      <c r="BE20" s="59"/>
      <c r="CE20" s="59"/>
      <c r="CU20" s="8">
        <v>48</v>
      </c>
      <c r="CV20" s="6">
        <v>10.610657315212048</v>
      </c>
      <c r="CW20">
        <v>10.254391309606962</v>
      </c>
    </row>
    <row r="21" spans="1:101">
      <c r="A21" s="61">
        <v>48</v>
      </c>
      <c r="B21" s="91"/>
      <c r="C21" s="92"/>
      <c r="D21" s="93"/>
      <c r="E21" s="93"/>
      <c r="F21" s="94"/>
      <c r="G21" s="93"/>
      <c r="H21" s="93"/>
      <c r="I21" s="95"/>
      <c r="J21" s="120">
        <f t="shared" si="15"/>
        <v>0</v>
      </c>
      <c r="K21" s="20">
        <f t="shared" si="16"/>
        <v>100000</v>
      </c>
      <c r="L21" s="19">
        <f t="shared" si="39"/>
        <v>100000</v>
      </c>
      <c r="M21" s="20">
        <f t="shared" si="0"/>
        <v>1694301.8043146261</v>
      </c>
      <c r="N21" s="21">
        <f t="shared" si="17"/>
        <v>16.94301804314626</v>
      </c>
      <c r="O21" s="22">
        <f t="shared" si="1"/>
        <v>0</v>
      </c>
      <c r="P21" s="21">
        <f t="shared" si="2"/>
        <v>0</v>
      </c>
      <c r="Q21" s="30">
        <f t="shared" si="18"/>
        <v>0</v>
      </c>
      <c r="R21" s="22">
        <f t="shared" si="3"/>
        <v>100000</v>
      </c>
      <c r="S21" s="21">
        <f t="shared" si="4"/>
        <v>1694301.8043146261</v>
      </c>
      <c r="T21" s="30">
        <f t="shared" si="19"/>
        <v>16.94301804314626</v>
      </c>
      <c r="U21" s="22">
        <f t="shared" si="5"/>
        <v>0</v>
      </c>
      <c r="V21" s="21">
        <f t="shared" si="6"/>
        <v>0</v>
      </c>
      <c r="W21" s="30">
        <f t="shared" si="20"/>
        <v>0</v>
      </c>
      <c r="X21" s="22">
        <f t="shared" si="7"/>
        <v>0</v>
      </c>
      <c r="Y21" s="21">
        <f t="shared" si="8"/>
        <v>0</v>
      </c>
      <c r="Z21" s="30">
        <f t="shared" si="9"/>
        <v>0</v>
      </c>
      <c r="AA21" s="21">
        <f t="shared" si="10"/>
        <v>0</v>
      </c>
      <c r="AB21" s="21">
        <f t="shared" si="11"/>
        <v>0</v>
      </c>
      <c r="AC21" s="30">
        <f t="shared" si="12"/>
        <v>0</v>
      </c>
      <c r="AD21" s="21">
        <f t="shared" si="13"/>
        <v>0</v>
      </c>
      <c r="AE21" s="21">
        <f t="shared" si="40"/>
        <v>0</v>
      </c>
      <c r="AF21" s="30">
        <f t="shared" si="22"/>
        <v>0</v>
      </c>
      <c r="AG21" s="21">
        <f t="shared" si="14"/>
        <v>0</v>
      </c>
      <c r="AH21" s="21">
        <f t="shared" si="41"/>
        <v>0</v>
      </c>
      <c r="AI21" s="30">
        <f t="shared" si="24"/>
        <v>0</v>
      </c>
      <c r="AK21" s="61">
        <f t="shared" si="25"/>
        <v>48</v>
      </c>
      <c r="AL21" s="68">
        <f t="shared" si="26"/>
        <v>0</v>
      </c>
      <c r="AM21" s="68">
        <f t="shared" si="27"/>
        <v>0</v>
      </c>
      <c r="AN21" s="68">
        <f t="shared" si="28"/>
        <v>0</v>
      </c>
      <c r="AO21" s="68">
        <f t="shared" si="29"/>
        <v>0</v>
      </c>
      <c r="AP21" s="68">
        <f t="shared" si="30"/>
        <v>0</v>
      </c>
      <c r="AQ21" s="68">
        <f t="shared" si="31"/>
        <v>0</v>
      </c>
      <c r="AS21" s="69">
        <f t="shared" si="32"/>
        <v>48</v>
      </c>
      <c r="AT21" s="70">
        <f t="shared" si="33"/>
        <v>0</v>
      </c>
      <c r="AU21" s="70">
        <f t="shared" si="34"/>
        <v>0</v>
      </c>
      <c r="AV21" s="70">
        <f t="shared" si="35"/>
        <v>0</v>
      </c>
      <c r="AW21" s="70">
        <f t="shared" si="36"/>
        <v>0</v>
      </c>
      <c r="AX21" s="70">
        <f t="shared" si="37"/>
        <v>0</v>
      </c>
      <c r="AY21" s="70">
        <f t="shared" si="38"/>
        <v>0</v>
      </c>
      <c r="BA21" s="7" t="e">
        <f>SUM(#REF!)</f>
        <v>#REF!</v>
      </c>
      <c r="BE21" s="59"/>
      <c r="CE21" s="59"/>
      <c r="CU21" s="8">
        <v>49</v>
      </c>
      <c r="CV21" s="6">
        <v>9.8317278458277944</v>
      </c>
      <c r="CW21">
        <v>9.4988252827529802</v>
      </c>
    </row>
    <row r="22" spans="1:101">
      <c r="A22" s="61">
        <v>49</v>
      </c>
      <c r="B22" s="91"/>
      <c r="C22" s="92"/>
      <c r="D22" s="93"/>
      <c r="E22" s="93"/>
      <c r="F22" s="94"/>
      <c r="G22" s="93"/>
      <c r="H22" s="93"/>
      <c r="I22" s="95"/>
      <c r="J22" s="120">
        <f t="shared" si="15"/>
        <v>0</v>
      </c>
      <c r="K22" s="20">
        <f t="shared" si="16"/>
        <v>100000</v>
      </c>
      <c r="L22" s="19">
        <f t="shared" si="39"/>
        <v>100000</v>
      </c>
      <c r="M22" s="20">
        <f t="shared" si="0"/>
        <v>1594301.8043146261</v>
      </c>
      <c r="N22" s="21">
        <f t="shared" si="17"/>
        <v>15.943018043146262</v>
      </c>
      <c r="O22" s="22">
        <f t="shared" si="1"/>
        <v>0</v>
      </c>
      <c r="P22" s="21">
        <f t="shared" si="2"/>
        <v>0</v>
      </c>
      <c r="Q22" s="30">
        <f t="shared" si="18"/>
        <v>0</v>
      </c>
      <c r="R22" s="22">
        <f t="shared" si="3"/>
        <v>100000</v>
      </c>
      <c r="S22" s="21">
        <f t="shared" si="4"/>
        <v>1594301.8043146261</v>
      </c>
      <c r="T22" s="30">
        <f t="shared" si="19"/>
        <v>15.943018043146262</v>
      </c>
      <c r="U22" s="22">
        <f t="shared" si="5"/>
        <v>0</v>
      </c>
      <c r="V22" s="21">
        <f t="shared" si="6"/>
        <v>0</v>
      </c>
      <c r="W22" s="30">
        <f t="shared" si="20"/>
        <v>0</v>
      </c>
      <c r="X22" s="22">
        <f t="shared" si="7"/>
        <v>0</v>
      </c>
      <c r="Y22" s="21">
        <f t="shared" si="8"/>
        <v>0</v>
      </c>
      <c r="Z22" s="30">
        <f t="shared" si="9"/>
        <v>0</v>
      </c>
      <c r="AA22" s="21">
        <f t="shared" si="10"/>
        <v>0</v>
      </c>
      <c r="AB22" s="21">
        <f t="shared" si="11"/>
        <v>0</v>
      </c>
      <c r="AC22" s="30">
        <f t="shared" si="12"/>
        <v>0</v>
      </c>
      <c r="AD22" s="21">
        <f t="shared" si="13"/>
        <v>0</v>
      </c>
      <c r="AE22" s="21">
        <f t="shared" si="40"/>
        <v>0</v>
      </c>
      <c r="AF22" s="30">
        <f t="shared" si="22"/>
        <v>0</v>
      </c>
      <c r="AG22" s="21">
        <f t="shared" si="14"/>
        <v>0</v>
      </c>
      <c r="AH22" s="21">
        <f t="shared" si="41"/>
        <v>0</v>
      </c>
      <c r="AI22" s="30">
        <f t="shared" si="24"/>
        <v>0</v>
      </c>
      <c r="AK22" s="61">
        <f t="shared" si="25"/>
        <v>49</v>
      </c>
      <c r="AL22" s="68">
        <f t="shared" si="26"/>
        <v>0</v>
      </c>
      <c r="AM22" s="68">
        <f t="shared" si="27"/>
        <v>0</v>
      </c>
      <c r="AN22" s="68">
        <f t="shared" si="28"/>
        <v>0</v>
      </c>
      <c r="AO22" s="68">
        <f t="shared" si="29"/>
        <v>0</v>
      </c>
      <c r="AP22" s="68">
        <f t="shared" si="30"/>
        <v>0</v>
      </c>
      <c r="AQ22" s="68">
        <f t="shared" si="31"/>
        <v>0</v>
      </c>
      <c r="AS22" s="69">
        <f t="shared" si="32"/>
        <v>49</v>
      </c>
      <c r="AT22" s="70">
        <f t="shared" si="33"/>
        <v>0</v>
      </c>
      <c r="AU22" s="70">
        <f t="shared" si="34"/>
        <v>0</v>
      </c>
      <c r="AV22" s="70">
        <f t="shared" si="35"/>
        <v>0</v>
      </c>
      <c r="AW22" s="70">
        <f t="shared" si="36"/>
        <v>0</v>
      </c>
      <c r="AX22" s="70">
        <f t="shared" si="37"/>
        <v>0</v>
      </c>
      <c r="AY22" s="70">
        <f t="shared" si="38"/>
        <v>0</v>
      </c>
      <c r="BA22" s="7" t="e">
        <f>SUM(#REF!)</f>
        <v>#REF!</v>
      </c>
      <c r="BE22" s="59"/>
      <c r="CE22" s="59"/>
      <c r="CU22" s="8">
        <v>50</v>
      </c>
      <c r="CV22" s="6">
        <v>9.058161191822391</v>
      </c>
      <c r="CW22">
        <v>8.7502045148241709</v>
      </c>
    </row>
    <row r="23" spans="1:101">
      <c r="A23" s="61">
        <v>50</v>
      </c>
      <c r="B23" s="91"/>
      <c r="C23" s="92"/>
      <c r="D23" s="93"/>
      <c r="E23" s="93"/>
      <c r="F23" s="94"/>
      <c r="G23" s="93"/>
      <c r="H23" s="93"/>
      <c r="I23" s="95"/>
      <c r="J23" s="120">
        <f t="shared" si="15"/>
        <v>0</v>
      </c>
      <c r="K23" s="20">
        <f t="shared" si="16"/>
        <v>100000</v>
      </c>
      <c r="L23" s="19">
        <f t="shared" si="39"/>
        <v>100000</v>
      </c>
      <c r="M23" s="20">
        <f t="shared" si="0"/>
        <v>1494301.8043146261</v>
      </c>
      <c r="N23" s="21">
        <f t="shared" si="17"/>
        <v>14.943018043146262</v>
      </c>
      <c r="O23" s="22">
        <f t="shared" si="1"/>
        <v>0</v>
      </c>
      <c r="P23" s="21">
        <f t="shared" si="2"/>
        <v>0</v>
      </c>
      <c r="Q23" s="30">
        <f t="shared" si="18"/>
        <v>0</v>
      </c>
      <c r="R23" s="22">
        <f t="shared" si="3"/>
        <v>100000</v>
      </c>
      <c r="S23" s="21">
        <f t="shared" si="4"/>
        <v>1494301.8043146261</v>
      </c>
      <c r="T23" s="30">
        <f t="shared" si="19"/>
        <v>14.943018043146262</v>
      </c>
      <c r="U23" s="22">
        <f t="shared" si="5"/>
        <v>0</v>
      </c>
      <c r="V23" s="21">
        <f t="shared" si="6"/>
        <v>0</v>
      </c>
      <c r="W23" s="30">
        <f t="shared" si="20"/>
        <v>0</v>
      </c>
      <c r="X23" s="22">
        <f t="shared" si="7"/>
        <v>0</v>
      </c>
      <c r="Y23" s="21">
        <f t="shared" si="8"/>
        <v>0</v>
      </c>
      <c r="Z23" s="30">
        <f t="shared" si="9"/>
        <v>0</v>
      </c>
      <c r="AA23" s="21">
        <f t="shared" si="10"/>
        <v>0</v>
      </c>
      <c r="AB23" s="21">
        <f t="shared" si="11"/>
        <v>0</v>
      </c>
      <c r="AC23" s="30">
        <f t="shared" si="12"/>
        <v>0</v>
      </c>
      <c r="AD23" s="21">
        <f t="shared" si="13"/>
        <v>0</v>
      </c>
      <c r="AE23" s="21">
        <f t="shared" si="40"/>
        <v>0</v>
      </c>
      <c r="AF23" s="30">
        <f t="shared" si="22"/>
        <v>0</v>
      </c>
      <c r="AG23" s="21">
        <f t="shared" si="14"/>
        <v>0</v>
      </c>
      <c r="AH23" s="21">
        <f t="shared" si="41"/>
        <v>0</v>
      </c>
      <c r="AI23" s="30">
        <f t="shared" si="24"/>
        <v>0</v>
      </c>
      <c r="AK23" s="61">
        <f t="shared" si="25"/>
        <v>50</v>
      </c>
      <c r="AL23" s="68">
        <f t="shared" si="26"/>
        <v>0</v>
      </c>
      <c r="AM23" s="68">
        <f t="shared" si="27"/>
        <v>0</v>
      </c>
      <c r="AN23" s="68">
        <f t="shared" si="28"/>
        <v>0</v>
      </c>
      <c r="AO23" s="68">
        <f t="shared" si="29"/>
        <v>0</v>
      </c>
      <c r="AP23" s="68">
        <f t="shared" si="30"/>
        <v>0</v>
      </c>
      <c r="AQ23" s="68">
        <f t="shared" si="31"/>
        <v>0</v>
      </c>
      <c r="AS23" s="69">
        <f t="shared" si="32"/>
        <v>50</v>
      </c>
      <c r="AT23" s="70">
        <f t="shared" si="33"/>
        <v>0</v>
      </c>
      <c r="AU23" s="70">
        <f t="shared" si="34"/>
        <v>0</v>
      </c>
      <c r="AV23" s="70">
        <f t="shared" si="35"/>
        <v>0</v>
      </c>
      <c r="AW23" s="70">
        <f t="shared" si="36"/>
        <v>0</v>
      </c>
      <c r="AX23" s="70">
        <f t="shared" si="37"/>
        <v>0</v>
      </c>
      <c r="AY23" s="70">
        <f t="shared" si="38"/>
        <v>0</v>
      </c>
      <c r="BA23" s="7" t="e">
        <f>SUM(#REF!)</f>
        <v>#REF!</v>
      </c>
      <c r="BE23" s="59"/>
      <c r="CE23" s="59"/>
      <c r="CU23" s="8">
        <v>51</v>
      </c>
      <c r="CV23" s="6">
        <v>8.2925930168782873</v>
      </c>
      <c r="CW23">
        <v>8.0093440041395372</v>
      </c>
    </row>
    <row r="24" spans="1:101">
      <c r="A24" s="61">
        <v>51</v>
      </c>
      <c r="B24" s="91"/>
      <c r="C24" s="92"/>
      <c r="D24" s="93"/>
      <c r="E24" s="93"/>
      <c r="F24" s="94"/>
      <c r="G24" s="93"/>
      <c r="H24" s="93"/>
      <c r="I24" s="95"/>
      <c r="J24" s="120">
        <f t="shared" si="15"/>
        <v>0</v>
      </c>
      <c r="K24" s="20">
        <f t="shared" si="16"/>
        <v>100000</v>
      </c>
      <c r="L24" s="19">
        <f t="shared" si="39"/>
        <v>100000</v>
      </c>
      <c r="M24" s="20">
        <f t="shared" si="0"/>
        <v>1394301.8043146261</v>
      </c>
      <c r="N24" s="21">
        <f t="shared" si="17"/>
        <v>13.943018043146262</v>
      </c>
      <c r="O24" s="22">
        <f t="shared" si="1"/>
        <v>0</v>
      </c>
      <c r="P24" s="21">
        <f t="shared" si="2"/>
        <v>0</v>
      </c>
      <c r="Q24" s="30">
        <f t="shared" si="18"/>
        <v>0</v>
      </c>
      <c r="R24" s="22">
        <f t="shared" si="3"/>
        <v>100000</v>
      </c>
      <c r="S24" s="21">
        <f t="shared" si="4"/>
        <v>1394301.8043146261</v>
      </c>
      <c r="T24" s="30">
        <f t="shared" si="19"/>
        <v>13.943018043146262</v>
      </c>
      <c r="U24" s="22">
        <f t="shared" si="5"/>
        <v>0</v>
      </c>
      <c r="V24" s="21">
        <f t="shared" si="6"/>
        <v>0</v>
      </c>
      <c r="W24" s="30">
        <f t="shared" si="20"/>
        <v>0</v>
      </c>
      <c r="X24" s="22">
        <f t="shared" si="7"/>
        <v>0</v>
      </c>
      <c r="Y24" s="21">
        <f t="shared" si="8"/>
        <v>0</v>
      </c>
      <c r="Z24" s="30">
        <f t="shared" si="9"/>
        <v>0</v>
      </c>
      <c r="AA24" s="21">
        <f t="shared" si="10"/>
        <v>0</v>
      </c>
      <c r="AB24" s="21">
        <f t="shared" si="11"/>
        <v>0</v>
      </c>
      <c r="AC24" s="30">
        <f t="shared" si="12"/>
        <v>0</v>
      </c>
      <c r="AD24" s="21">
        <f t="shared" si="13"/>
        <v>0</v>
      </c>
      <c r="AE24" s="21">
        <f t="shared" si="40"/>
        <v>0</v>
      </c>
      <c r="AF24" s="30">
        <f t="shared" si="22"/>
        <v>0</v>
      </c>
      <c r="AG24" s="21">
        <f t="shared" si="14"/>
        <v>0</v>
      </c>
      <c r="AH24" s="21">
        <f t="shared" si="41"/>
        <v>0</v>
      </c>
      <c r="AI24" s="30">
        <f t="shared" si="24"/>
        <v>0</v>
      </c>
      <c r="AK24" s="61">
        <f t="shared" si="25"/>
        <v>51</v>
      </c>
      <c r="AL24" s="68">
        <f t="shared" si="26"/>
        <v>0</v>
      </c>
      <c r="AM24" s="68">
        <f t="shared" si="27"/>
        <v>0</v>
      </c>
      <c r="AN24" s="68">
        <f t="shared" si="28"/>
        <v>0</v>
      </c>
      <c r="AO24" s="68">
        <f t="shared" si="29"/>
        <v>0</v>
      </c>
      <c r="AP24" s="68">
        <f t="shared" si="30"/>
        <v>0</v>
      </c>
      <c r="AQ24" s="68">
        <f t="shared" si="31"/>
        <v>0</v>
      </c>
      <c r="AS24" s="69">
        <f t="shared" si="32"/>
        <v>51</v>
      </c>
      <c r="AT24" s="70">
        <f t="shared" si="33"/>
        <v>0</v>
      </c>
      <c r="AU24" s="70">
        <f t="shared" si="34"/>
        <v>0</v>
      </c>
      <c r="AV24" s="70">
        <f t="shared" si="35"/>
        <v>0</v>
      </c>
      <c r="AW24" s="70">
        <f t="shared" si="36"/>
        <v>0</v>
      </c>
      <c r="AX24" s="70">
        <f t="shared" si="37"/>
        <v>0</v>
      </c>
      <c r="AY24" s="70">
        <f t="shared" si="38"/>
        <v>0</v>
      </c>
      <c r="BA24" s="7" t="e">
        <f>SUM(#REF!)</f>
        <v>#REF!</v>
      </c>
      <c r="BE24" s="59"/>
      <c r="CE24" s="59"/>
      <c r="CU24" s="8">
        <v>52</v>
      </c>
      <c r="CV24" s="6">
        <v>7.5410292046844063</v>
      </c>
      <c r="CW24">
        <v>7.2816080503986731</v>
      </c>
    </row>
    <row r="25" spans="1:101">
      <c r="A25" s="61">
        <v>52</v>
      </c>
      <c r="B25" s="91"/>
      <c r="C25" s="92"/>
      <c r="D25" s="93"/>
      <c r="E25" s="93"/>
      <c r="F25" s="94"/>
      <c r="G25" s="93"/>
      <c r="H25" s="93"/>
      <c r="I25" s="95"/>
      <c r="J25" s="120">
        <f t="shared" si="15"/>
        <v>0</v>
      </c>
      <c r="K25" s="20">
        <f t="shared" si="16"/>
        <v>100000</v>
      </c>
      <c r="L25" s="19">
        <f t="shared" si="39"/>
        <v>100000</v>
      </c>
      <c r="M25" s="20">
        <f t="shared" si="0"/>
        <v>1294301.8043146261</v>
      </c>
      <c r="N25" s="21">
        <f t="shared" si="17"/>
        <v>12.943018043146262</v>
      </c>
      <c r="O25" s="22">
        <f t="shared" si="1"/>
        <v>0</v>
      </c>
      <c r="P25" s="21">
        <f t="shared" si="2"/>
        <v>0</v>
      </c>
      <c r="Q25" s="30">
        <f t="shared" si="18"/>
        <v>0</v>
      </c>
      <c r="R25" s="22">
        <f t="shared" si="3"/>
        <v>100000</v>
      </c>
      <c r="S25" s="21">
        <f t="shared" si="4"/>
        <v>1294301.8043146261</v>
      </c>
      <c r="T25" s="30">
        <f t="shared" si="19"/>
        <v>12.943018043146262</v>
      </c>
      <c r="U25" s="22">
        <f t="shared" si="5"/>
        <v>0</v>
      </c>
      <c r="V25" s="21">
        <f t="shared" si="6"/>
        <v>0</v>
      </c>
      <c r="W25" s="30">
        <f t="shared" si="20"/>
        <v>0</v>
      </c>
      <c r="X25" s="22">
        <f t="shared" si="7"/>
        <v>0</v>
      </c>
      <c r="Y25" s="21">
        <f t="shared" si="8"/>
        <v>0</v>
      </c>
      <c r="Z25" s="30">
        <f t="shared" si="9"/>
        <v>0</v>
      </c>
      <c r="AA25" s="21">
        <f t="shared" si="10"/>
        <v>0</v>
      </c>
      <c r="AB25" s="21">
        <f t="shared" si="11"/>
        <v>0</v>
      </c>
      <c r="AC25" s="30">
        <f t="shared" si="12"/>
        <v>0</v>
      </c>
      <c r="AD25" s="21">
        <f t="shared" si="13"/>
        <v>0</v>
      </c>
      <c r="AE25" s="21">
        <f t="shared" si="40"/>
        <v>0</v>
      </c>
      <c r="AF25" s="30">
        <f t="shared" si="22"/>
        <v>0</v>
      </c>
      <c r="AG25" s="21">
        <f t="shared" si="14"/>
        <v>0</v>
      </c>
      <c r="AH25" s="21">
        <f t="shared" si="41"/>
        <v>0</v>
      </c>
      <c r="AI25" s="30">
        <f t="shared" si="24"/>
        <v>0</v>
      </c>
      <c r="AK25" s="61">
        <f t="shared" si="25"/>
        <v>52</v>
      </c>
      <c r="AL25" s="68">
        <f t="shared" si="26"/>
        <v>0</v>
      </c>
      <c r="AM25" s="68">
        <f t="shared" si="27"/>
        <v>0</v>
      </c>
      <c r="AN25" s="68">
        <f t="shared" si="28"/>
        <v>0</v>
      </c>
      <c r="AO25" s="68">
        <f t="shared" si="29"/>
        <v>0</v>
      </c>
      <c r="AP25" s="68">
        <f t="shared" si="30"/>
        <v>0</v>
      </c>
      <c r="AQ25" s="68">
        <f t="shared" si="31"/>
        <v>0</v>
      </c>
      <c r="AS25" s="69">
        <f t="shared" si="32"/>
        <v>52</v>
      </c>
      <c r="AT25" s="70">
        <f t="shared" si="33"/>
        <v>0</v>
      </c>
      <c r="AU25" s="70">
        <f t="shared" si="34"/>
        <v>0</v>
      </c>
      <c r="AV25" s="70">
        <f t="shared" si="35"/>
        <v>0</v>
      </c>
      <c r="AW25" s="70">
        <f t="shared" si="36"/>
        <v>0</v>
      </c>
      <c r="AX25" s="70">
        <f t="shared" si="37"/>
        <v>0</v>
      </c>
      <c r="AY25" s="70">
        <f t="shared" si="38"/>
        <v>0</v>
      </c>
      <c r="BA25" s="7" t="e">
        <f>SUM(#REF!)</f>
        <v>#REF!</v>
      </c>
      <c r="BE25" s="59"/>
      <c r="CE25" s="59"/>
      <c r="CU25" s="8">
        <v>53</v>
      </c>
      <c r="CV25" s="6">
        <v>6.790225887689493</v>
      </c>
      <c r="CW25">
        <v>6.5547055354599557</v>
      </c>
    </row>
    <row r="26" spans="1:101">
      <c r="A26" s="61">
        <v>53</v>
      </c>
      <c r="B26" s="91"/>
      <c r="C26" s="92"/>
      <c r="D26" s="93"/>
      <c r="E26" s="93"/>
      <c r="F26" s="94"/>
      <c r="G26" s="93"/>
      <c r="H26" s="93"/>
      <c r="I26" s="95"/>
      <c r="J26" s="120">
        <f t="shared" si="15"/>
        <v>0</v>
      </c>
      <c r="K26" s="20">
        <f t="shared" si="16"/>
        <v>100000</v>
      </c>
      <c r="L26" s="19">
        <f t="shared" si="39"/>
        <v>100000</v>
      </c>
      <c r="M26" s="20">
        <f t="shared" si="0"/>
        <v>1194301.8043146261</v>
      </c>
      <c r="N26" s="21">
        <f t="shared" si="17"/>
        <v>11.943018043146262</v>
      </c>
      <c r="O26" s="22">
        <f t="shared" si="1"/>
        <v>0</v>
      </c>
      <c r="P26" s="21">
        <f t="shared" si="2"/>
        <v>0</v>
      </c>
      <c r="Q26" s="30">
        <f t="shared" si="18"/>
        <v>0</v>
      </c>
      <c r="R26" s="22">
        <f t="shared" si="3"/>
        <v>100000</v>
      </c>
      <c r="S26" s="21">
        <f t="shared" si="4"/>
        <v>1194301.8043146261</v>
      </c>
      <c r="T26" s="30">
        <f t="shared" si="19"/>
        <v>11.943018043146262</v>
      </c>
      <c r="U26" s="22">
        <f t="shared" si="5"/>
        <v>0</v>
      </c>
      <c r="V26" s="21">
        <f t="shared" si="6"/>
        <v>0</v>
      </c>
      <c r="W26" s="30">
        <f t="shared" si="20"/>
        <v>0</v>
      </c>
      <c r="X26" s="22">
        <f t="shared" si="7"/>
        <v>0</v>
      </c>
      <c r="Y26" s="21">
        <f t="shared" si="8"/>
        <v>0</v>
      </c>
      <c r="Z26" s="30">
        <f t="shared" si="9"/>
        <v>0</v>
      </c>
      <c r="AA26" s="21">
        <f t="shared" si="10"/>
        <v>0</v>
      </c>
      <c r="AB26" s="21">
        <f t="shared" si="11"/>
        <v>0</v>
      </c>
      <c r="AC26" s="30">
        <f t="shared" si="12"/>
        <v>0</v>
      </c>
      <c r="AD26" s="21">
        <f t="shared" si="13"/>
        <v>0</v>
      </c>
      <c r="AE26" s="21">
        <f t="shared" si="40"/>
        <v>0</v>
      </c>
      <c r="AF26" s="30">
        <f t="shared" si="22"/>
        <v>0</v>
      </c>
      <c r="AG26" s="21">
        <f t="shared" si="14"/>
        <v>0</v>
      </c>
      <c r="AH26" s="21">
        <f t="shared" si="41"/>
        <v>0</v>
      </c>
      <c r="AI26" s="30">
        <f t="shared" si="24"/>
        <v>0</v>
      </c>
      <c r="AK26" s="61">
        <f t="shared" si="25"/>
        <v>53</v>
      </c>
      <c r="AL26" s="68">
        <f t="shared" si="26"/>
        <v>0</v>
      </c>
      <c r="AM26" s="68">
        <f t="shared" si="27"/>
        <v>0</v>
      </c>
      <c r="AN26" s="68">
        <f t="shared" si="28"/>
        <v>0</v>
      </c>
      <c r="AO26" s="68">
        <f t="shared" si="29"/>
        <v>0</v>
      </c>
      <c r="AP26" s="68">
        <f t="shared" si="30"/>
        <v>0</v>
      </c>
      <c r="AQ26" s="68">
        <f t="shared" si="31"/>
        <v>0</v>
      </c>
      <c r="AS26" s="69">
        <f t="shared" si="32"/>
        <v>53</v>
      </c>
      <c r="AT26" s="70">
        <f t="shared" si="33"/>
        <v>0</v>
      </c>
      <c r="AU26" s="70">
        <f t="shared" si="34"/>
        <v>0</v>
      </c>
      <c r="AV26" s="70">
        <f t="shared" si="35"/>
        <v>0</v>
      </c>
      <c r="AW26" s="70">
        <f t="shared" si="36"/>
        <v>0</v>
      </c>
      <c r="AX26" s="70">
        <f t="shared" si="37"/>
        <v>0</v>
      </c>
      <c r="AY26" s="70">
        <f t="shared" si="38"/>
        <v>0</v>
      </c>
      <c r="BA26" s="7" t="e">
        <f>SUM(#REF!)</f>
        <v>#REF!</v>
      </c>
      <c r="BE26" s="59"/>
      <c r="CE26" s="59"/>
      <c r="CU26" s="8">
        <v>54</v>
      </c>
      <c r="CV26" s="6">
        <v>6.0669283774843619</v>
      </c>
      <c r="CW26">
        <v>5.8450116404654446</v>
      </c>
    </row>
    <row r="27" spans="1:101">
      <c r="A27" s="61">
        <v>54</v>
      </c>
      <c r="B27" s="91"/>
      <c r="C27" s="92"/>
      <c r="D27" s="93"/>
      <c r="E27" s="93"/>
      <c r="F27" s="94"/>
      <c r="G27" s="93"/>
      <c r="H27" s="93"/>
      <c r="I27" s="95"/>
      <c r="J27" s="120">
        <f t="shared" si="15"/>
        <v>0</v>
      </c>
      <c r="K27" s="20">
        <f t="shared" si="16"/>
        <v>100000</v>
      </c>
      <c r="L27" s="19">
        <f t="shared" si="39"/>
        <v>100000</v>
      </c>
      <c r="M27" s="20">
        <f t="shared" si="0"/>
        <v>1094301.8043146261</v>
      </c>
      <c r="N27" s="21">
        <f t="shared" si="17"/>
        <v>10.943018043146262</v>
      </c>
      <c r="O27" s="22">
        <f t="shared" si="1"/>
        <v>0</v>
      </c>
      <c r="P27" s="21">
        <f t="shared" si="2"/>
        <v>0</v>
      </c>
      <c r="Q27" s="30">
        <f t="shared" si="18"/>
        <v>0</v>
      </c>
      <c r="R27" s="22">
        <f t="shared" si="3"/>
        <v>100000</v>
      </c>
      <c r="S27" s="21">
        <f t="shared" si="4"/>
        <v>1094301.8043146261</v>
      </c>
      <c r="T27" s="30">
        <f t="shared" si="19"/>
        <v>10.943018043146262</v>
      </c>
      <c r="U27" s="22">
        <f t="shared" si="5"/>
        <v>0</v>
      </c>
      <c r="V27" s="21">
        <f t="shared" si="6"/>
        <v>0</v>
      </c>
      <c r="W27" s="30">
        <f t="shared" si="20"/>
        <v>0</v>
      </c>
      <c r="X27" s="22">
        <f t="shared" si="7"/>
        <v>0</v>
      </c>
      <c r="Y27" s="21">
        <f t="shared" si="8"/>
        <v>0</v>
      </c>
      <c r="Z27" s="30">
        <f t="shared" si="9"/>
        <v>0</v>
      </c>
      <c r="AA27" s="21">
        <f t="shared" si="10"/>
        <v>0</v>
      </c>
      <c r="AB27" s="21">
        <f t="shared" si="11"/>
        <v>0</v>
      </c>
      <c r="AC27" s="30">
        <f t="shared" si="12"/>
        <v>0</v>
      </c>
      <c r="AD27" s="21">
        <f t="shared" si="13"/>
        <v>0</v>
      </c>
      <c r="AE27" s="21">
        <f t="shared" si="40"/>
        <v>0</v>
      </c>
      <c r="AF27" s="30">
        <f t="shared" si="22"/>
        <v>0</v>
      </c>
      <c r="AG27" s="21">
        <f t="shared" si="14"/>
        <v>0</v>
      </c>
      <c r="AH27" s="21">
        <f t="shared" si="41"/>
        <v>0</v>
      </c>
      <c r="AI27" s="30">
        <f t="shared" si="24"/>
        <v>0</v>
      </c>
      <c r="AK27" s="61">
        <f t="shared" si="25"/>
        <v>54</v>
      </c>
      <c r="AL27" s="68">
        <f t="shared" si="26"/>
        <v>0</v>
      </c>
      <c r="AM27" s="68">
        <f t="shared" si="27"/>
        <v>0</v>
      </c>
      <c r="AN27" s="68">
        <f t="shared" si="28"/>
        <v>0</v>
      </c>
      <c r="AO27" s="68">
        <f t="shared" si="29"/>
        <v>0</v>
      </c>
      <c r="AP27" s="68">
        <f t="shared" si="30"/>
        <v>0</v>
      </c>
      <c r="AQ27" s="68">
        <f t="shared" si="31"/>
        <v>0</v>
      </c>
      <c r="AS27" s="69">
        <f t="shared" si="32"/>
        <v>54</v>
      </c>
      <c r="AT27" s="70">
        <f t="shared" si="33"/>
        <v>0</v>
      </c>
      <c r="AU27" s="70">
        <f t="shared" si="34"/>
        <v>0</v>
      </c>
      <c r="AV27" s="70">
        <f t="shared" si="35"/>
        <v>0</v>
      </c>
      <c r="AW27" s="70">
        <f t="shared" si="36"/>
        <v>0</v>
      </c>
      <c r="AX27" s="70">
        <f t="shared" si="37"/>
        <v>0</v>
      </c>
      <c r="AY27" s="70">
        <f t="shared" si="38"/>
        <v>0</v>
      </c>
      <c r="BA27" s="7" t="e">
        <f>SUM(#REF!)</f>
        <v>#REF!</v>
      </c>
      <c r="BE27" s="59"/>
      <c r="CE27" s="59"/>
      <c r="CU27" s="8">
        <v>55</v>
      </c>
      <c r="CV27" s="6">
        <v>5.3390790088085325</v>
      </c>
      <c r="CW27">
        <v>5.1446551011449992</v>
      </c>
    </row>
    <row r="28" spans="1:101">
      <c r="A28" s="61">
        <v>55</v>
      </c>
      <c r="B28" s="91"/>
      <c r="C28" s="92"/>
      <c r="D28" s="93"/>
      <c r="E28" s="93"/>
      <c r="F28" s="94"/>
      <c r="G28" s="93"/>
      <c r="H28" s="93"/>
      <c r="I28" s="95"/>
      <c r="J28" s="120">
        <f t="shared" si="15"/>
        <v>0</v>
      </c>
      <c r="K28" s="20">
        <f t="shared" si="16"/>
        <v>100000</v>
      </c>
      <c r="L28" s="19">
        <f t="shared" si="39"/>
        <v>100000</v>
      </c>
      <c r="M28" s="20">
        <f t="shared" si="0"/>
        <v>994301.80431462615</v>
      </c>
      <c r="N28" s="21">
        <f t="shared" si="17"/>
        <v>9.943018043146262</v>
      </c>
      <c r="O28" s="22">
        <f t="shared" si="1"/>
        <v>0</v>
      </c>
      <c r="P28" s="21">
        <f t="shared" si="2"/>
        <v>0</v>
      </c>
      <c r="Q28" s="30">
        <f t="shared" si="18"/>
        <v>0</v>
      </c>
      <c r="R28" s="22">
        <f t="shared" si="3"/>
        <v>100000</v>
      </c>
      <c r="S28" s="21">
        <f t="shared" si="4"/>
        <v>994301.80431462615</v>
      </c>
      <c r="T28" s="30">
        <f t="shared" si="19"/>
        <v>9.943018043146262</v>
      </c>
      <c r="U28" s="22">
        <f t="shared" si="5"/>
        <v>0</v>
      </c>
      <c r="V28" s="21">
        <f t="shared" si="6"/>
        <v>0</v>
      </c>
      <c r="W28" s="30">
        <f t="shared" si="20"/>
        <v>0</v>
      </c>
      <c r="X28" s="22">
        <f t="shared" si="7"/>
        <v>0</v>
      </c>
      <c r="Y28" s="21">
        <f t="shared" si="8"/>
        <v>0</v>
      </c>
      <c r="Z28" s="30">
        <f t="shared" si="9"/>
        <v>0</v>
      </c>
      <c r="AA28" s="21">
        <f t="shared" si="10"/>
        <v>0</v>
      </c>
      <c r="AB28" s="21">
        <f t="shared" si="11"/>
        <v>0</v>
      </c>
      <c r="AC28" s="30">
        <f t="shared" si="12"/>
        <v>0</v>
      </c>
      <c r="AD28" s="21">
        <f t="shared" si="13"/>
        <v>0</v>
      </c>
      <c r="AE28" s="21">
        <f t="shared" si="40"/>
        <v>0</v>
      </c>
      <c r="AF28" s="30">
        <f t="shared" si="22"/>
        <v>0</v>
      </c>
      <c r="AG28" s="21">
        <f t="shared" si="14"/>
        <v>0</v>
      </c>
      <c r="AH28" s="21">
        <f t="shared" si="41"/>
        <v>0</v>
      </c>
      <c r="AI28" s="30">
        <f t="shared" si="24"/>
        <v>0</v>
      </c>
      <c r="AK28" s="61">
        <f t="shared" si="25"/>
        <v>55</v>
      </c>
      <c r="AL28" s="68">
        <f t="shared" si="26"/>
        <v>0</v>
      </c>
      <c r="AM28" s="68">
        <f t="shared" si="27"/>
        <v>0</v>
      </c>
      <c r="AN28" s="68">
        <f t="shared" si="28"/>
        <v>0</v>
      </c>
      <c r="AO28" s="68">
        <f t="shared" si="29"/>
        <v>0</v>
      </c>
      <c r="AP28" s="68">
        <f t="shared" si="30"/>
        <v>0</v>
      </c>
      <c r="AQ28" s="68">
        <f t="shared" si="31"/>
        <v>0</v>
      </c>
      <c r="AS28" s="69">
        <f t="shared" si="32"/>
        <v>55</v>
      </c>
      <c r="AT28" s="70">
        <f t="shared" si="33"/>
        <v>0</v>
      </c>
      <c r="AU28" s="70">
        <f t="shared" si="34"/>
        <v>0</v>
      </c>
      <c r="AV28" s="70">
        <f t="shared" si="35"/>
        <v>0</v>
      </c>
      <c r="AW28" s="70">
        <f t="shared" si="36"/>
        <v>0</v>
      </c>
      <c r="AX28" s="70">
        <f t="shared" si="37"/>
        <v>0</v>
      </c>
      <c r="AY28" s="70">
        <f t="shared" si="38"/>
        <v>0</v>
      </c>
      <c r="BA28" s="7" t="e">
        <f>SUM(#REF!)</f>
        <v>#REF!</v>
      </c>
      <c r="BE28" s="59"/>
      <c r="CE28" s="59"/>
      <c r="CU28" s="8">
        <v>56</v>
      </c>
      <c r="CV28" s="6">
        <v>4.6248829013661794</v>
      </c>
      <c r="CW28">
        <v>4.4596368548648098</v>
      </c>
    </row>
    <row r="29" spans="1:101">
      <c r="A29" s="61">
        <v>56</v>
      </c>
      <c r="B29" s="91"/>
      <c r="C29" s="92"/>
      <c r="D29" s="93"/>
      <c r="E29" s="93"/>
      <c r="F29" s="94"/>
      <c r="G29" s="93"/>
      <c r="H29" s="93"/>
      <c r="I29" s="95"/>
      <c r="J29" s="120">
        <f t="shared" si="15"/>
        <v>0</v>
      </c>
      <c r="K29" s="20">
        <f t="shared" si="16"/>
        <v>100000</v>
      </c>
      <c r="L29" s="19">
        <f t="shared" si="39"/>
        <v>100000</v>
      </c>
      <c r="M29" s="20">
        <f t="shared" si="0"/>
        <v>894301.80431462615</v>
      </c>
      <c r="N29" s="21">
        <f t="shared" si="17"/>
        <v>8.943018043146262</v>
      </c>
      <c r="O29" s="22">
        <f t="shared" si="1"/>
        <v>0</v>
      </c>
      <c r="P29" s="21">
        <f t="shared" si="2"/>
        <v>0</v>
      </c>
      <c r="Q29" s="30">
        <f t="shared" si="18"/>
        <v>0</v>
      </c>
      <c r="R29" s="22">
        <f t="shared" si="3"/>
        <v>100000</v>
      </c>
      <c r="S29" s="21">
        <f t="shared" si="4"/>
        <v>894301.80431462615</v>
      </c>
      <c r="T29" s="30">
        <f t="shared" si="19"/>
        <v>8.943018043146262</v>
      </c>
      <c r="U29" s="22">
        <f t="shared" si="5"/>
        <v>0</v>
      </c>
      <c r="V29" s="21">
        <f t="shared" si="6"/>
        <v>0</v>
      </c>
      <c r="W29" s="30">
        <f t="shared" si="20"/>
        <v>0</v>
      </c>
      <c r="X29" s="22">
        <f t="shared" si="7"/>
        <v>0</v>
      </c>
      <c r="Y29" s="21">
        <f t="shared" si="8"/>
        <v>0</v>
      </c>
      <c r="Z29" s="30">
        <f t="shared" si="9"/>
        <v>0</v>
      </c>
      <c r="AA29" s="21">
        <f t="shared" si="10"/>
        <v>0</v>
      </c>
      <c r="AB29" s="21">
        <f t="shared" si="11"/>
        <v>0</v>
      </c>
      <c r="AC29" s="30">
        <f t="shared" si="12"/>
        <v>0</v>
      </c>
      <c r="AD29" s="21">
        <f t="shared" si="13"/>
        <v>0</v>
      </c>
      <c r="AE29" s="21">
        <f t="shared" si="40"/>
        <v>0</v>
      </c>
      <c r="AF29" s="30">
        <f t="shared" si="22"/>
        <v>0</v>
      </c>
      <c r="AG29" s="21">
        <f t="shared" si="14"/>
        <v>0</v>
      </c>
      <c r="AH29" s="21">
        <f t="shared" si="41"/>
        <v>0</v>
      </c>
      <c r="AI29" s="30">
        <f t="shared" si="24"/>
        <v>0</v>
      </c>
      <c r="AK29" s="61">
        <f t="shared" si="25"/>
        <v>56</v>
      </c>
      <c r="AL29" s="68">
        <f t="shared" si="26"/>
        <v>0</v>
      </c>
      <c r="AM29" s="68">
        <f t="shared" si="27"/>
        <v>0</v>
      </c>
      <c r="AN29" s="68">
        <f t="shared" si="28"/>
        <v>0</v>
      </c>
      <c r="AO29" s="68">
        <f t="shared" si="29"/>
        <v>0</v>
      </c>
      <c r="AP29" s="68">
        <f t="shared" si="30"/>
        <v>0</v>
      </c>
      <c r="AQ29" s="68">
        <f t="shared" si="31"/>
        <v>0</v>
      </c>
      <c r="AS29" s="69">
        <f t="shared" si="32"/>
        <v>56</v>
      </c>
      <c r="AT29" s="70">
        <f t="shared" si="33"/>
        <v>0</v>
      </c>
      <c r="AU29" s="70">
        <f t="shared" si="34"/>
        <v>0</v>
      </c>
      <c r="AV29" s="70">
        <f t="shared" si="35"/>
        <v>0</v>
      </c>
      <c r="AW29" s="70">
        <f t="shared" si="36"/>
        <v>0</v>
      </c>
      <c r="AX29" s="70">
        <f t="shared" si="37"/>
        <v>0</v>
      </c>
      <c r="AY29" s="70">
        <f t="shared" si="38"/>
        <v>0</v>
      </c>
      <c r="BA29" s="7" t="e">
        <f>SUM(#REF!)</f>
        <v>#REF!</v>
      </c>
      <c r="BE29" s="59"/>
      <c r="CE29" s="59"/>
      <c r="CU29" s="8">
        <v>57</v>
      </c>
      <c r="CV29" s="6">
        <v>3.9294016711978164</v>
      </c>
      <c r="CW29">
        <v>3.7912883851285106</v>
      </c>
    </row>
    <row r="30" spans="1:101">
      <c r="A30" s="61">
        <v>57</v>
      </c>
      <c r="B30" s="91"/>
      <c r="C30" s="92"/>
      <c r="D30" s="93"/>
      <c r="E30" s="93"/>
      <c r="F30" s="94"/>
      <c r="G30" s="93"/>
      <c r="H30" s="93"/>
      <c r="I30" s="95"/>
      <c r="J30" s="120">
        <f t="shared" si="15"/>
        <v>0</v>
      </c>
      <c r="K30" s="20">
        <f t="shared" si="16"/>
        <v>100000</v>
      </c>
      <c r="L30" s="19">
        <f t="shared" si="39"/>
        <v>100000</v>
      </c>
      <c r="M30" s="20">
        <f>M31+L30</f>
        <v>794301.80431462615</v>
      </c>
      <c r="N30" s="21">
        <f t="shared" si="17"/>
        <v>7.9430180431462611</v>
      </c>
      <c r="O30" s="22">
        <f t="shared" si="1"/>
        <v>0</v>
      </c>
      <c r="P30" s="21">
        <f t="shared" si="2"/>
        <v>0</v>
      </c>
      <c r="Q30" s="30">
        <f t="shared" si="18"/>
        <v>0</v>
      </c>
      <c r="R30" s="22">
        <f t="shared" si="3"/>
        <v>100000</v>
      </c>
      <c r="S30" s="21">
        <f t="shared" si="4"/>
        <v>794301.80431462615</v>
      </c>
      <c r="T30" s="30">
        <f t="shared" si="19"/>
        <v>7.9430180431462611</v>
      </c>
      <c r="U30" s="22">
        <f t="shared" si="5"/>
        <v>0</v>
      </c>
      <c r="V30" s="21">
        <f t="shared" si="6"/>
        <v>0</v>
      </c>
      <c r="W30" s="30">
        <f t="shared" si="20"/>
        <v>0</v>
      </c>
      <c r="X30" s="22">
        <f t="shared" si="7"/>
        <v>0</v>
      </c>
      <c r="Y30" s="21">
        <f t="shared" si="8"/>
        <v>0</v>
      </c>
      <c r="Z30" s="30">
        <f t="shared" si="9"/>
        <v>0</v>
      </c>
      <c r="AA30" s="21">
        <f t="shared" si="10"/>
        <v>0</v>
      </c>
      <c r="AB30" s="21">
        <f t="shared" si="11"/>
        <v>0</v>
      </c>
      <c r="AC30" s="30">
        <f t="shared" si="12"/>
        <v>0</v>
      </c>
      <c r="AD30" s="21">
        <f t="shared" si="13"/>
        <v>0</v>
      </c>
      <c r="AE30" s="21">
        <f t="shared" si="40"/>
        <v>0</v>
      </c>
      <c r="AF30" s="30">
        <f t="shared" si="22"/>
        <v>0</v>
      </c>
      <c r="AG30" s="21">
        <f t="shared" si="14"/>
        <v>0</v>
      </c>
      <c r="AH30" s="21">
        <f t="shared" si="41"/>
        <v>0</v>
      </c>
      <c r="AI30" s="30">
        <f t="shared" si="24"/>
        <v>0</v>
      </c>
      <c r="AK30" s="61">
        <f t="shared" si="25"/>
        <v>57</v>
      </c>
      <c r="AL30" s="68">
        <f t="shared" si="26"/>
        <v>0</v>
      </c>
      <c r="AM30" s="68">
        <f t="shared" si="27"/>
        <v>0</v>
      </c>
      <c r="AN30" s="68">
        <f t="shared" si="28"/>
        <v>0</v>
      </c>
      <c r="AO30" s="68">
        <f t="shared" si="29"/>
        <v>0</v>
      </c>
      <c r="AP30" s="68">
        <f t="shared" si="30"/>
        <v>0</v>
      </c>
      <c r="AQ30" s="68">
        <f t="shared" si="31"/>
        <v>0</v>
      </c>
      <c r="AS30" s="69">
        <f t="shared" si="32"/>
        <v>57</v>
      </c>
      <c r="AT30" s="70">
        <f t="shared" si="33"/>
        <v>0</v>
      </c>
      <c r="AU30" s="70">
        <f t="shared" si="34"/>
        <v>0</v>
      </c>
      <c r="AV30" s="70">
        <f t="shared" si="35"/>
        <v>0</v>
      </c>
      <c r="AW30" s="70">
        <f t="shared" si="36"/>
        <v>0</v>
      </c>
      <c r="AX30" s="70">
        <f t="shared" si="37"/>
        <v>0</v>
      </c>
      <c r="AY30" s="70">
        <f t="shared" si="38"/>
        <v>0</v>
      </c>
      <c r="BA30" s="7" t="e">
        <f>SUM(#REF!)</f>
        <v>#REF!</v>
      </c>
      <c r="BE30" s="59"/>
      <c r="CE30" s="59"/>
      <c r="CU30" s="8">
        <v>58</v>
      </c>
      <c r="CV30" s="6">
        <v>3.2550808317049089</v>
      </c>
      <c r="CW30">
        <v>3.1462060011335256</v>
      </c>
    </row>
    <row r="31" spans="1:101">
      <c r="A31" s="61">
        <v>58</v>
      </c>
      <c r="B31" s="91"/>
      <c r="C31" s="92"/>
      <c r="D31" s="93"/>
      <c r="E31" s="93"/>
      <c r="F31" s="94"/>
      <c r="G31" s="93"/>
      <c r="H31" s="93"/>
      <c r="I31" s="95"/>
      <c r="J31" s="120">
        <f t="shared" si="15"/>
        <v>0</v>
      </c>
      <c r="K31" s="20">
        <f t="shared" si="16"/>
        <v>100000</v>
      </c>
      <c r="L31" s="19">
        <f t="shared" si="39"/>
        <v>100000</v>
      </c>
      <c r="M31" s="20">
        <f>M32+L31</f>
        <v>694301.80431462615</v>
      </c>
      <c r="N31" s="21">
        <f t="shared" si="17"/>
        <v>6.9430180431462611</v>
      </c>
      <c r="O31" s="22">
        <f t="shared" si="1"/>
        <v>0</v>
      </c>
      <c r="P31" s="21">
        <f t="shared" si="2"/>
        <v>0</v>
      </c>
      <c r="Q31" s="30">
        <f t="shared" si="18"/>
        <v>0</v>
      </c>
      <c r="R31" s="22">
        <f t="shared" si="3"/>
        <v>100000</v>
      </c>
      <c r="S31" s="21">
        <f t="shared" si="4"/>
        <v>694301.80431462615</v>
      </c>
      <c r="T31" s="30">
        <f t="shared" si="19"/>
        <v>6.9430180431462611</v>
      </c>
      <c r="U31" s="22">
        <f t="shared" si="5"/>
        <v>0</v>
      </c>
      <c r="V31" s="21">
        <f t="shared" si="6"/>
        <v>0</v>
      </c>
      <c r="W31" s="30">
        <f t="shared" si="20"/>
        <v>0</v>
      </c>
      <c r="X31" s="22">
        <f t="shared" si="7"/>
        <v>0</v>
      </c>
      <c r="Y31" s="21">
        <f t="shared" si="8"/>
        <v>0</v>
      </c>
      <c r="Z31" s="30">
        <f t="shared" si="9"/>
        <v>0</v>
      </c>
      <c r="AA31" s="21">
        <f t="shared" si="10"/>
        <v>0</v>
      </c>
      <c r="AB31" s="21">
        <f t="shared" si="11"/>
        <v>0</v>
      </c>
      <c r="AC31" s="30">
        <f t="shared" si="12"/>
        <v>0</v>
      </c>
      <c r="AD31" s="21">
        <f t="shared" si="13"/>
        <v>0</v>
      </c>
      <c r="AE31" s="21">
        <f>AE32+AD31</f>
        <v>0</v>
      </c>
      <c r="AF31" s="30">
        <f t="shared" si="22"/>
        <v>0</v>
      </c>
      <c r="AG31" s="21">
        <f t="shared" si="14"/>
        <v>0</v>
      </c>
      <c r="AH31" s="21">
        <f>AH32+AG31</f>
        <v>0</v>
      </c>
      <c r="AI31" s="30">
        <f t="shared" si="24"/>
        <v>0</v>
      </c>
      <c r="AK31" s="61">
        <f t="shared" si="25"/>
        <v>58</v>
      </c>
      <c r="AL31" s="68">
        <f t="shared" si="26"/>
        <v>0</v>
      </c>
      <c r="AM31" s="68">
        <f t="shared" si="27"/>
        <v>0</v>
      </c>
      <c r="AN31" s="68">
        <f t="shared" si="28"/>
        <v>0</v>
      </c>
      <c r="AO31" s="68">
        <f t="shared" si="29"/>
        <v>0</v>
      </c>
      <c r="AP31" s="68">
        <f t="shared" si="30"/>
        <v>0</v>
      </c>
      <c r="AQ31" s="68">
        <f t="shared" si="31"/>
        <v>0</v>
      </c>
      <c r="AS31" s="69">
        <f t="shared" si="32"/>
        <v>58</v>
      </c>
      <c r="AT31" s="70">
        <f t="shared" si="33"/>
        <v>0</v>
      </c>
      <c r="AU31" s="70">
        <f t="shared" si="34"/>
        <v>0</v>
      </c>
      <c r="AV31" s="70">
        <f t="shared" si="35"/>
        <v>0</v>
      </c>
      <c r="AW31" s="70">
        <f t="shared" si="36"/>
        <v>0</v>
      </c>
      <c r="AX31" s="70">
        <f t="shared" si="37"/>
        <v>0</v>
      </c>
      <c r="AY31" s="70">
        <f t="shared" si="38"/>
        <v>0</v>
      </c>
      <c r="BA31" s="7" t="e">
        <f>SUM(#REF!)</f>
        <v>#REF!</v>
      </c>
      <c r="BE31" s="59"/>
      <c r="CE31" s="59"/>
      <c r="CU31" s="8">
        <v>59</v>
      </c>
      <c r="CV31" s="6">
        <v>2.5889087245215539</v>
      </c>
      <c r="CW31">
        <v>2.5076937396643411</v>
      </c>
    </row>
    <row r="32" spans="1:101">
      <c r="A32" s="61">
        <v>59</v>
      </c>
      <c r="B32" s="91"/>
      <c r="C32" s="92"/>
      <c r="D32" s="93"/>
      <c r="E32" s="93"/>
      <c r="F32" s="94"/>
      <c r="G32" s="93"/>
      <c r="H32" s="93"/>
      <c r="I32" s="95"/>
      <c r="J32" s="120">
        <f t="shared" si="15"/>
        <v>0</v>
      </c>
      <c r="K32" s="20">
        <f t="shared" si="16"/>
        <v>100000</v>
      </c>
      <c r="L32" s="19">
        <f t="shared" si="39"/>
        <v>100000</v>
      </c>
      <c r="M32" s="20">
        <f t="shared" si="0"/>
        <v>594301.80431462615</v>
      </c>
      <c r="N32" s="21">
        <f t="shared" si="17"/>
        <v>5.9430180431462611</v>
      </c>
      <c r="O32" s="22">
        <f t="shared" si="1"/>
        <v>0</v>
      </c>
      <c r="P32" s="21">
        <f t="shared" si="2"/>
        <v>0</v>
      </c>
      <c r="Q32" s="30">
        <f t="shared" si="18"/>
        <v>0</v>
      </c>
      <c r="R32" s="22">
        <f t="shared" si="3"/>
        <v>100000</v>
      </c>
      <c r="S32" s="21">
        <f t="shared" si="4"/>
        <v>594301.80431462615</v>
      </c>
      <c r="T32" s="30">
        <f t="shared" si="19"/>
        <v>5.9430180431462611</v>
      </c>
      <c r="U32" s="22">
        <f t="shared" si="5"/>
        <v>0</v>
      </c>
      <c r="V32" s="21">
        <f t="shared" si="6"/>
        <v>0</v>
      </c>
      <c r="W32" s="30">
        <f t="shared" si="20"/>
        <v>0</v>
      </c>
      <c r="X32" s="22">
        <f t="shared" si="7"/>
        <v>0</v>
      </c>
      <c r="Y32" s="21">
        <f t="shared" si="8"/>
        <v>0</v>
      </c>
      <c r="Z32" s="30">
        <f t="shared" si="9"/>
        <v>0</v>
      </c>
      <c r="AA32" s="21">
        <f t="shared" si="10"/>
        <v>0</v>
      </c>
      <c r="AB32" s="21">
        <f t="shared" si="11"/>
        <v>0</v>
      </c>
      <c r="AC32" s="30">
        <f t="shared" si="12"/>
        <v>0</v>
      </c>
      <c r="AD32" s="21">
        <f t="shared" si="13"/>
        <v>0</v>
      </c>
      <c r="AE32" s="21">
        <f>AE33+AD32</f>
        <v>0</v>
      </c>
      <c r="AF32" s="30">
        <f t="shared" si="22"/>
        <v>0</v>
      </c>
      <c r="AG32" s="21">
        <f t="shared" si="14"/>
        <v>0</v>
      </c>
      <c r="AH32" s="21">
        <f>AH33+AG32</f>
        <v>0</v>
      </c>
      <c r="AI32" s="30">
        <f t="shared" si="24"/>
        <v>0</v>
      </c>
      <c r="AK32" s="61">
        <f t="shared" si="25"/>
        <v>59</v>
      </c>
      <c r="AL32" s="68">
        <f t="shared" si="26"/>
        <v>0</v>
      </c>
      <c r="AM32" s="68">
        <f t="shared" si="27"/>
        <v>0</v>
      </c>
      <c r="AN32" s="68">
        <f t="shared" si="28"/>
        <v>0</v>
      </c>
      <c r="AO32" s="68">
        <f t="shared" si="29"/>
        <v>0</v>
      </c>
      <c r="AP32" s="68">
        <f t="shared" si="30"/>
        <v>0</v>
      </c>
      <c r="AQ32" s="68">
        <f t="shared" si="31"/>
        <v>0</v>
      </c>
      <c r="AS32" s="69">
        <f t="shared" si="32"/>
        <v>59</v>
      </c>
      <c r="AT32" s="70">
        <f t="shared" si="33"/>
        <v>0</v>
      </c>
      <c r="AU32" s="70">
        <f t="shared" si="34"/>
        <v>0</v>
      </c>
      <c r="AV32" s="70">
        <f t="shared" si="35"/>
        <v>0</v>
      </c>
      <c r="AW32" s="70">
        <f t="shared" si="36"/>
        <v>0</v>
      </c>
      <c r="AX32" s="70">
        <f t="shared" si="37"/>
        <v>0</v>
      </c>
      <c r="AY32" s="70">
        <f t="shared" si="38"/>
        <v>0</v>
      </c>
      <c r="BA32" s="7" t="e">
        <f>SUM(#REF!)</f>
        <v>#REF!</v>
      </c>
      <c r="BE32" s="59"/>
      <c r="CE32" s="59"/>
      <c r="CU32" s="8">
        <v>60</v>
      </c>
      <c r="CV32" s="6">
        <v>1.9659296345696626</v>
      </c>
      <c r="CW32">
        <v>1.9082038257741702</v>
      </c>
    </row>
    <row r="33" spans="1:101">
      <c r="A33" s="61">
        <v>60</v>
      </c>
      <c r="B33" s="91"/>
      <c r="C33" s="92"/>
      <c r="D33" s="93"/>
      <c r="E33" s="93"/>
      <c r="F33" s="94"/>
      <c r="G33" s="93"/>
      <c r="H33" s="93"/>
      <c r="I33" s="95"/>
      <c r="J33" s="120">
        <f t="shared" si="15"/>
        <v>0</v>
      </c>
      <c r="K33" s="20">
        <f t="shared" si="16"/>
        <v>100000</v>
      </c>
      <c r="L33" s="19">
        <f t="shared" si="39"/>
        <v>100000</v>
      </c>
      <c r="M33" s="20">
        <f t="shared" si="0"/>
        <v>494301.80431462621</v>
      </c>
      <c r="N33" s="21">
        <f t="shared" si="17"/>
        <v>4.943018043146262</v>
      </c>
      <c r="O33" s="22">
        <f t="shared" si="1"/>
        <v>0</v>
      </c>
      <c r="P33" s="21">
        <f t="shared" si="2"/>
        <v>0</v>
      </c>
      <c r="Q33" s="30">
        <f t="shared" si="18"/>
        <v>0</v>
      </c>
      <c r="R33" s="22">
        <f t="shared" si="3"/>
        <v>100000</v>
      </c>
      <c r="S33" s="21">
        <f t="shared" si="4"/>
        <v>494301.80431462621</v>
      </c>
      <c r="T33" s="30">
        <f t="shared" si="19"/>
        <v>4.943018043146262</v>
      </c>
      <c r="U33" s="22">
        <f t="shared" si="5"/>
        <v>0</v>
      </c>
      <c r="V33" s="21">
        <f t="shared" si="6"/>
        <v>0</v>
      </c>
      <c r="W33" s="30">
        <f t="shared" si="20"/>
        <v>0</v>
      </c>
      <c r="X33" s="22">
        <f t="shared" si="7"/>
        <v>0</v>
      </c>
      <c r="Y33" s="21">
        <f t="shared" si="8"/>
        <v>0</v>
      </c>
      <c r="Z33" s="30">
        <f t="shared" si="9"/>
        <v>0</v>
      </c>
      <c r="AA33" s="21">
        <f t="shared" si="10"/>
        <v>0</v>
      </c>
      <c r="AB33" s="21">
        <f t="shared" si="11"/>
        <v>0</v>
      </c>
      <c r="AC33" s="30">
        <f t="shared" si="12"/>
        <v>0</v>
      </c>
      <c r="AD33" s="21">
        <f t="shared" si="13"/>
        <v>0</v>
      </c>
      <c r="AE33" s="21">
        <f t="shared" ref="AE33:AE36" si="42">AE34+AD33</f>
        <v>0</v>
      </c>
      <c r="AF33" s="30">
        <f t="shared" si="22"/>
        <v>0</v>
      </c>
      <c r="AG33" s="21">
        <f t="shared" si="14"/>
        <v>0</v>
      </c>
      <c r="AH33" s="21">
        <f t="shared" ref="AH33:AH36" si="43">AH34+AG33</f>
        <v>0</v>
      </c>
      <c r="AI33" s="30">
        <f t="shared" si="24"/>
        <v>0</v>
      </c>
      <c r="AK33" s="61">
        <f t="shared" si="25"/>
        <v>60</v>
      </c>
      <c r="AL33" s="68">
        <f t="shared" si="26"/>
        <v>0</v>
      </c>
      <c r="AM33" s="68">
        <f t="shared" si="27"/>
        <v>0</v>
      </c>
      <c r="AN33" s="68">
        <f t="shared" si="28"/>
        <v>0</v>
      </c>
      <c r="AO33" s="68">
        <f t="shared" si="29"/>
        <v>0</v>
      </c>
      <c r="AP33" s="68">
        <f t="shared" si="30"/>
        <v>0</v>
      </c>
      <c r="AQ33" s="68">
        <f t="shared" si="31"/>
        <v>0</v>
      </c>
      <c r="AS33" s="69">
        <f t="shared" si="32"/>
        <v>60</v>
      </c>
      <c r="AT33" s="70">
        <f t="shared" si="33"/>
        <v>0</v>
      </c>
      <c r="AU33" s="70">
        <f t="shared" si="34"/>
        <v>0</v>
      </c>
      <c r="AV33" s="70">
        <f t="shared" si="35"/>
        <v>0</v>
      </c>
      <c r="AW33" s="70">
        <f t="shared" si="36"/>
        <v>0</v>
      </c>
      <c r="AX33" s="70">
        <f t="shared" si="37"/>
        <v>0</v>
      </c>
      <c r="AY33" s="70">
        <f t="shared" si="38"/>
        <v>0</v>
      </c>
      <c r="BA33" s="7" t="e">
        <f>SUM(#REF!)</f>
        <v>#REF!</v>
      </c>
      <c r="BE33" s="59"/>
      <c r="CE33" s="59"/>
      <c r="CU33" s="8">
        <v>61</v>
      </c>
      <c r="CV33" s="6">
        <v>1.3800254044782447</v>
      </c>
      <c r="CW33">
        <v>1.3482212557676696</v>
      </c>
    </row>
    <row r="34" spans="1:101">
      <c r="A34" s="61">
        <v>61</v>
      </c>
      <c r="B34" s="91"/>
      <c r="C34" s="92"/>
      <c r="D34" s="93"/>
      <c r="E34" s="93"/>
      <c r="F34" s="94"/>
      <c r="G34" s="93"/>
      <c r="H34" s="93"/>
      <c r="I34" s="95"/>
      <c r="J34" s="120">
        <f t="shared" si="15"/>
        <v>0</v>
      </c>
      <c r="K34" s="20">
        <f t="shared" si="16"/>
        <v>100000</v>
      </c>
      <c r="L34" s="19">
        <f t="shared" si="39"/>
        <v>100000</v>
      </c>
      <c r="M34" s="20">
        <f t="shared" si="0"/>
        <v>394301.80431462621</v>
      </c>
      <c r="N34" s="21">
        <f t="shared" si="17"/>
        <v>3.943018043146262</v>
      </c>
      <c r="O34" s="22">
        <f t="shared" si="1"/>
        <v>0</v>
      </c>
      <c r="P34" s="21">
        <f t="shared" si="2"/>
        <v>0</v>
      </c>
      <c r="Q34" s="30">
        <f t="shared" si="18"/>
        <v>0</v>
      </c>
      <c r="R34" s="22">
        <f t="shared" si="3"/>
        <v>100000</v>
      </c>
      <c r="S34" s="21">
        <f t="shared" si="4"/>
        <v>394301.80431462621</v>
      </c>
      <c r="T34" s="30">
        <f t="shared" si="19"/>
        <v>3.943018043146262</v>
      </c>
      <c r="U34" s="22">
        <f t="shared" si="5"/>
        <v>0</v>
      </c>
      <c r="V34" s="21">
        <f t="shared" si="6"/>
        <v>0</v>
      </c>
      <c r="W34" s="30">
        <f t="shared" si="20"/>
        <v>0</v>
      </c>
      <c r="X34" s="22">
        <f t="shared" si="7"/>
        <v>0</v>
      </c>
      <c r="Y34" s="21">
        <f t="shared" si="8"/>
        <v>0</v>
      </c>
      <c r="Z34" s="30">
        <f t="shared" si="9"/>
        <v>0</v>
      </c>
      <c r="AA34" s="21">
        <f t="shared" si="10"/>
        <v>0</v>
      </c>
      <c r="AB34" s="21">
        <f t="shared" si="11"/>
        <v>0</v>
      </c>
      <c r="AC34" s="30">
        <f t="shared" si="12"/>
        <v>0</v>
      </c>
      <c r="AD34" s="21">
        <f t="shared" si="13"/>
        <v>0</v>
      </c>
      <c r="AE34" s="21">
        <f t="shared" si="42"/>
        <v>0</v>
      </c>
      <c r="AF34" s="30">
        <f t="shared" si="22"/>
        <v>0</v>
      </c>
      <c r="AG34" s="21">
        <f t="shared" si="14"/>
        <v>0</v>
      </c>
      <c r="AH34" s="21">
        <f t="shared" si="43"/>
        <v>0</v>
      </c>
      <c r="AI34" s="30">
        <f t="shared" si="24"/>
        <v>0</v>
      </c>
      <c r="AK34" s="61">
        <f t="shared" si="25"/>
        <v>61</v>
      </c>
      <c r="AL34" s="68">
        <f t="shared" si="26"/>
        <v>0</v>
      </c>
      <c r="AM34" s="68">
        <f t="shared" si="27"/>
        <v>0</v>
      </c>
      <c r="AN34" s="68">
        <f t="shared" si="28"/>
        <v>0</v>
      </c>
      <c r="AO34" s="68">
        <f t="shared" si="29"/>
        <v>0</v>
      </c>
      <c r="AP34" s="68">
        <f t="shared" si="30"/>
        <v>0</v>
      </c>
      <c r="AQ34" s="68">
        <f t="shared" si="31"/>
        <v>0</v>
      </c>
      <c r="AS34" s="69">
        <f t="shared" si="32"/>
        <v>61</v>
      </c>
      <c r="AT34" s="70">
        <f t="shared" si="33"/>
        <v>0</v>
      </c>
      <c r="AU34" s="70">
        <f t="shared" si="34"/>
        <v>0</v>
      </c>
      <c r="AV34" s="70">
        <f t="shared" si="35"/>
        <v>0</v>
      </c>
      <c r="AW34" s="70">
        <f t="shared" si="36"/>
        <v>0</v>
      </c>
      <c r="AX34" s="70">
        <f t="shared" si="37"/>
        <v>0</v>
      </c>
      <c r="AY34" s="70">
        <f t="shared" si="38"/>
        <v>0</v>
      </c>
      <c r="BA34" s="7" t="e">
        <f>SUM(#REF!)</f>
        <v>#REF!</v>
      </c>
      <c r="BE34" s="59"/>
      <c r="CE34" s="59"/>
      <c r="CU34" s="8">
        <v>62</v>
      </c>
      <c r="CV34" s="6">
        <v>0.88835084197918279</v>
      </c>
      <c r="CW34">
        <v>0.8680683483010263</v>
      </c>
    </row>
    <row r="35" spans="1:101">
      <c r="A35" s="61">
        <v>62</v>
      </c>
      <c r="B35" s="91"/>
      <c r="C35" s="92"/>
      <c r="D35" s="93"/>
      <c r="E35" s="93"/>
      <c r="F35" s="94"/>
      <c r="G35" s="93"/>
      <c r="H35" s="93"/>
      <c r="I35" s="95"/>
      <c r="J35" s="120">
        <f t="shared" si="15"/>
        <v>0</v>
      </c>
      <c r="K35" s="20">
        <f t="shared" si="16"/>
        <v>100000</v>
      </c>
      <c r="L35" s="19">
        <f t="shared" si="39"/>
        <v>100000</v>
      </c>
      <c r="M35" s="20">
        <f t="shared" si="0"/>
        <v>294301.80431462621</v>
      </c>
      <c r="N35" s="21">
        <f t="shared" si="17"/>
        <v>2.943018043146262</v>
      </c>
      <c r="O35" s="22">
        <f t="shared" si="1"/>
        <v>0</v>
      </c>
      <c r="P35" s="21">
        <f t="shared" si="2"/>
        <v>0</v>
      </c>
      <c r="Q35" s="30">
        <f t="shared" si="18"/>
        <v>0</v>
      </c>
      <c r="R35" s="22">
        <f t="shared" si="3"/>
        <v>100000</v>
      </c>
      <c r="S35" s="21">
        <f t="shared" si="4"/>
        <v>294301.80431462621</v>
      </c>
      <c r="T35" s="30">
        <f t="shared" si="19"/>
        <v>2.943018043146262</v>
      </c>
      <c r="U35" s="22">
        <f t="shared" si="5"/>
        <v>0</v>
      </c>
      <c r="V35" s="21">
        <f t="shared" si="6"/>
        <v>0</v>
      </c>
      <c r="W35" s="30">
        <f t="shared" si="20"/>
        <v>0</v>
      </c>
      <c r="X35" s="22">
        <f t="shared" si="7"/>
        <v>0</v>
      </c>
      <c r="Y35" s="21">
        <f t="shared" si="8"/>
        <v>0</v>
      </c>
      <c r="Z35" s="30">
        <f t="shared" si="9"/>
        <v>0</v>
      </c>
      <c r="AA35" s="21">
        <f t="shared" si="10"/>
        <v>0</v>
      </c>
      <c r="AB35" s="21">
        <f t="shared" si="11"/>
        <v>0</v>
      </c>
      <c r="AC35" s="30">
        <f t="shared" si="12"/>
        <v>0</v>
      </c>
      <c r="AD35" s="21">
        <f t="shared" si="13"/>
        <v>0</v>
      </c>
      <c r="AE35" s="21">
        <f t="shared" si="42"/>
        <v>0</v>
      </c>
      <c r="AF35" s="30">
        <f t="shared" si="22"/>
        <v>0</v>
      </c>
      <c r="AG35" s="21">
        <f t="shared" si="14"/>
        <v>0</v>
      </c>
      <c r="AH35" s="21">
        <f t="shared" si="43"/>
        <v>0</v>
      </c>
      <c r="AI35" s="30">
        <f t="shared" si="24"/>
        <v>0</v>
      </c>
      <c r="AK35" s="61">
        <f t="shared" si="25"/>
        <v>62</v>
      </c>
      <c r="AL35" s="68">
        <f t="shared" si="26"/>
        <v>0</v>
      </c>
      <c r="AM35" s="68">
        <f t="shared" si="27"/>
        <v>0</v>
      </c>
      <c r="AN35" s="68">
        <f t="shared" si="28"/>
        <v>0</v>
      </c>
      <c r="AO35" s="68">
        <f t="shared" si="29"/>
        <v>0</v>
      </c>
      <c r="AP35" s="68">
        <f t="shared" si="30"/>
        <v>0</v>
      </c>
      <c r="AQ35" s="68">
        <f t="shared" si="31"/>
        <v>0</v>
      </c>
      <c r="AS35" s="69">
        <f t="shared" si="32"/>
        <v>62</v>
      </c>
      <c r="AT35" s="70">
        <f t="shared" si="33"/>
        <v>0</v>
      </c>
      <c r="AU35" s="70">
        <f t="shared" si="34"/>
        <v>0</v>
      </c>
      <c r="AV35" s="70">
        <f t="shared" si="35"/>
        <v>0</v>
      </c>
      <c r="AW35" s="70">
        <f t="shared" si="36"/>
        <v>0</v>
      </c>
      <c r="AX35" s="70">
        <f t="shared" si="37"/>
        <v>0</v>
      </c>
      <c r="AY35" s="70">
        <f t="shared" si="38"/>
        <v>0</v>
      </c>
      <c r="BA35" s="7" t="e">
        <f>SUM(#REF!)</f>
        <v>#REF!</v>
      </c>
      <c r="BE35" s="59"/>
      <c r="CE35" s="59"/>
      <c r="CU35" s="8">
        <v>63</v>
      </c>
      <c r="CV35" s="6">
        <v>0.44782669284366933</v>
      </c>
      <c r="CW35">
        <v>0.43782313662085687</v>
      </c>
    </row>
    <row r="36" spans="1:101">
      <c r="A36" s="61">
        <v>63</v>
      </c>
      <c r="B36" s="91"/>
      <c r="C36" s="92"/>
      <c r="D36" s="93"/>
      <c r="E36" s="93"/>
      <c r="F36" s="94"/>
      <c r="G36" s="93"/>
      <c r="H36" s="93"/>
      <c r="I36" s="95"/>
      <c r="J36" s="120">
        <f t="shared" si="15"/>
        <v>0</v>
      </c>
      <c r="K36" s="20">
        <f t="shared" si="16"/>
        <v>100000</v>
      </c>
      <c r="L36" s="19">
        <f t="shared" si="39"/>
        <v>100000</v>
      </c>
      <c r="M36" s="20">
        <f>M37+L36</f>
        <v>194301.80431462621</v>
      </c>
      <c r="N36" s="21">
        <f t="shared" si="17"/>
        <v>1.943018043146262</v>
      </c>
      <c r="O36" s="22">
        <f t="shared" si="1"/>
        <v>0</v>
      </c>
      <c r="P36" s="21">
        <f t="shared" si="2"/>
        <v>0</v>
      </c>
      <c r="Q36" s="30">
        <f t="shared" si="18"/>
        <v>0</v>
      </c>
      <c r="R36" s="22">
        <f t="shared" si="3"/>
        <v>100000</v>
      </c>
      <c r="S36" s="21">
        <f>S37+R36</f>
        <v>194301.80431462621</v>
      </c>
      <c r="T36" s="30">
        <f t="shared" si="19"/>
        <v>1.943018043146262</v>
      </c>
      <c r="U36" s="22">
        <f t="shared" si="5"/>
        <v>0</v>
      </c>
      <c r="V36" s="21">
        <f>V37+U36</f>
        <v>0</v>
      </c>
      <c r="W36" s="30">
        <f t="shared" si="20"/>
        <v>0</v>
      </c>
      <c r="X36" s="22">
        <f t="shared" si="7"/>
        <v>0</v>
      </c>
      <c r="Y36" s="21">
        <f t="shared" si="8"/>
        <v>0</v>
      </c>
      <c r="Z36" s="30">
        <f t="shared" si="9"/>
        <v>0</v>
      </c>
      <c r="AA36" s="21">
        <f t="shared" si="10"/>
        <v>0</v>
      </c>
      <c r="AB36" s="21">
        <f t="shared" si="11"/>
        <v>0</v>
      </c>
      <c r="AC36" s="30">
        <f t="shared" si="12"/>
        <v>0</v>
      </c>
      <c r="AD36" s="21">
        <f t="shared" si="13"/>
        <v>0</v>
      </c>
      <c r="AE36" s="21">
        <f t="shared" si="42"/>
        <v>0</v>
      </c>
      <c r="AF36" s="30">
        <f t="shared" si="22"/>
        <v>0</v>
      </c>
      <c r="AG36" s="21">
        <f t="shared" si="14"/>
        <v>0</v>
      </c>
      <c r="AH36" s="21">
        <f t="shared" si="43"/>
        <v>0</v>
      </c>
      <c r="AI36" s="30">
        <f t="shared" si="24"/>
        <v>0</v>
      </c>
      <c r="AK36" s="61">
        <f t="shared" si="25"/>
        <v>63</v>
      </c>
      <c r="AL36" s="68">
        <f t="shared" si="26"/>
        <v>0</v>
      </c>
      <c r="AM36" s="68">
        <f t="shared" si="27"/>
        <v>0</v>
      </c>
      <c r="AN36" s="68">
        <f t="shared" si="28"/>
        <v>0</v>
      </c>
      <c r="AO36" s="68">
        <f t="shared" si="29"/>
        <v>0</v>
      </c>
      <c r="AP36" s="68">
        <f t="shared" si="30"/>
        <v>0</v>
      </c>
      <c r="AQ36" s="68">
        <f t="shared" si="31"/>
        <v>0</v>
      </c>
      <c r="AS36" s="69">
        <f t="shared" si="32"/>
        <v>63</v>
      </c>
      <c r="AT36" s="70">
        <f t="shared" si="33"/>
        <v>0</v>
      </c>
      <c r="AU36" s="70">
        <f t="shared" si="34"/>
        <v>0</v>
      </c>
      <c r="AV36" s="70">
        <f t="shared" si="35"/>
        <v>0</v>
      </c>
      <c r="AW36" s="70">
        <f t="shared" si="36"/>
        <v>0</v>
      </c>
      <c r="AX36" s="70">
        <f t="shared" si="37"/>
        <v>0</v>
      </c>
      <c r="AY36" s="70">
        <f t="shared" si="38"/>
        <v>0</v>
      </c>
      <c r="BA36" s="7" t="e">
        <f>SUM(#REF!)</f>
        <v>#REF!</v>
      </c>
      <c r="BE36" s="59"/>
      <c r="CE36" s="59"/>
      <c r="CU36" s="8">
        <v>64</v>
      </c>
      <c r="CV36" s="6">
        <v>0.14894000000000002</v>
      </c>
      <c r="CW36">
        <v>0.14694000000000002</v>
      </c>
    </row>
    <row r="37" spans="1:101">
      <c r="A37" s="61">
        <v>64</v>
      </c>
      <c r="B37" s="91"/>
      <c r="C37" s="92"/>
      <c r="D37" s="93"/>
      <c r="E37" s="93"/>
      <c r="F37" s="94"/>
      <c r="G37" s="93"/>
      <c r="H37" s="93"/>
      <c r="I37" s="95"/>
      <c r="J37" s="120">
        <f t="shared" si="15"/>
        <v>0</v>
      </c>
      <c r="K37" s="20">
        <f t="shared" si="16"/>
        <v>100000</v>
      </c>
      <c r="L37" s="19">
        <f>(K38+K37)/2</f>
        <v>94301.804314626206</v>
      </c>
      <c r="M37" s="20">
        <f>M38+L37</f>
        <v>94301.804314626206</v>
      </c>
      <c r="N37" s="21">
        <f t="shared" si="17"/>
        <v>0.94301804314626203</v>
      </c>
      <c r="O37" s="22">
        <f t="shared" si="1"/>
        <v>0</v>
      </c>
      <c r="P37" s="21">
        <f t="shared" si="2"/>
        <v>0</v>
      </c>
      <c r="Q37" s="30">
        <f t="shared" si="18"/>
        <v>0</v>
      </c>
      <c r="R37" s="22">
        <f t="shared" si="3"/>
        <v>94301.804314626206</v>
      </c>
      <c r="S37" s="21">
        <f>R37</f>
        <v>94301.804314626206</v>
      </c>
      <c r="T37" s="30">
        <f t="shared" si="19"/>
        <v>1</v>
      </c>
      <c r="U37" s="22">
        <f t="shared" si="5"/>
        <v>0</v>
      </c>
      <c r="V37" s="21">
        <f>V38+U37</f>
        <v>0</v>
      </c>
      <c r="W37" s="30">
        <f t="shared" si="20"/>
        <v>0</v>
      </c>
      <c r="X37" s="22">
        <f t="shared" si="7"/>
        <v>0</v>
      </c>
      <c r="Y37" s="21">
        <f>Y38+X37</f>
        <v>0</v>
      </c>
      <c r="Z37" s="30">
        <f t="shared" si="9"/>
        <v>0</v>
      </c>
      <c r="AA37" s="21">
        <f t="shared" si="10"/>
        <v>0</v>
      </c>
      <c r="AB37" s="21">
        <f t="shared" si="11"/>
        <v>0</v>
      </c>
      <c r="AC37" s="30">
        <f t="shared" si="12"/>
        <v>0</v>
      </c>
      <c r="AD37" s="21">
        <f t="shared" si="13"/>
        <v>0</v>
      </c>
      <c r="AE37" s="21">
        <f>AE38+AD37</f>
        <v>0</v>
      </c>
      <c r="AF37" s="30">
        <f t="shared" si="22"/>
        <v>0</v>
      </c>
      <c r="AG37" s="21">
        <f t="shared" si="14"/>
        <v>0</v>
      </c>
      <c r="AH37" s="21">
        <f>AH38+AG37</f>
        <v>0</v>
      </c>
      <c r="AI37" s="30">
        <f t="shared" si="24"/>
        <v>0</v>
      </c>
      <c r="AK37" s="61">
        <f t="shared" si="25"/>
        <v>64</v>
      </c>
      <c r="AL37" s="68">
        <f t="shared" si="26"/>
        <v>0</v>
      </c>
      <c r="AM37" s="68">
        <f t="shared" si="27"/>
        <v>0</v>
      </c>
      <c r="AN37" s="68">
        <f t="shared" si="28"/>
        <v>0</v>
      </c>
      <c r="AO37" s="68">
        <f t="shared" si="29"/>
        <v>0</v>
      </c>
      <c r="AP37" s="68">
        <f t="shared" si="30"/>
        <v>0</v>
      </c>
      <c r="AQ37" s="68">
        <f t="shared" si="31"/>
        <v>0</v>
      </c>
      <c r="AS37" s="69">
        <f t="shared" si="32"/>
        <v>64</v>
      </c>
      <c r="AT37" s="70">
        <f t="shared" si="33"/>
        <v>0</v>
      </c>
      <c r="AU37" s="70">
        <f t="shared" si="34"/>
        <v>0</v>
      </c>
      <c r="AV37" s="70">
        <f t="shared" si="35"/>
        <v>0</v>
      </c>
      <c r="AW37" s="70">
        <f t="shared" si="36"/>
        <v>0</v>
      </c>
      <c r="AX37" s="70">
        <f t="shared" si="37"/>
        <v>0</v>
      </c>
      <c r="AY37" s="70">
        <f t="shared" si="38"/>
        <v>0</v>
      </c>
      <c r="BA37" s="7" t="e">
        <f>SUM(#REF!)</f>
        <v>#REF!</v>
      </c>
      <c r="BE37" s="59"/>
      <c r="CE37" s="59"/>
      <c r="CU37" s="8"/>
      <c r="CV37" s="6"/>
    </row>
    <row r="38" spans="1:101">
      <c r="A38" s="62"/>
      <c r="B38" s="63"/>
      <c r="C38" s="64"/>
      <c r="D38" s="65"/>
      <c r="E38" s="66"/>
      <c r="F38" s="65"/>
      <c r="G38" s="53"/>
      <c r="H38" s="53"/>
      <c r="I38" s="53"/>
      <c r="K38" s="20">
        <v>88603.608629252398</v>
      </c>
      <c r="L38" s="54"/>
      <c r="M38" s="20"/>
      <c r="Q38" s="21"/>
      <c r="T38" s="21"/>
      <c r="W38" s="21"/>
      <c r="Z38" s="21"/>
      <c r="AC38" s="21"/>
      <c r="AF38" s="21"/>
      <c r="AI38" s="21"/>
      <c r="AK38"/>
      <c r="CU38"/>
      <c r="CV38"/>
    </row>
    <row r="39" spans="1:101">
      <c r="A39" s="48"/>
      <c r="B39" s="48"/>
      <c r="D39" s="48"/>
      <c r="E39" s="48"/>
      <c r="F39" s="48"/>
      <c r="G39" s="48"/>
      <c r="H39" s="48"/>
      <c r="I39" s="48"/>
      <c r="Q39" s="21"/>
      <c r="T39" s="21"/>
      <c r="W39" s="21"/>
      <c r="Z39" s="21"/>
      <c r="AC39" s="21"/>
      <c r="AF39" s="21"/>
      <c r="AI39" s="21"/>
      <c r="AK39"/>
      <c r="CU39"/>
      <c r="CV39"/>
    </row>
    <row r="40" spans="1:101">
      <c r="A40" s="48"/>
      <c r="B40" s="48"/>
      <c r="D40" s="48"/>
      <c r="E40" s="48"/>
      <c r="F40" s="48"/>
      <c r="G40" s="48"/>
      <c r="H40" s="48"/>
      <c r="I40" s="48"/>
      <c r="Q40" s="21"/>
      <c r="T40" s="21"/>
      <c r="W40" s="21"/>
      <c r="Z40" s="21"/>
      <c r="AC40" s="21"/>
      <c r="AF40" s="21"/>
      <c r="AI40" s="21"/>
      <c r="AK40"/>
      <c r="CU40"/>
      <c r="CV40"/>
    </row>
    <row r="41" spans="1:101">
      <c r="A41" s="48"/>
      <c r="B41" s="48"/>
      <c r="D41" s="48"/>
      <c r="E41" s="48"/>
      <c r="F41" s="48"/>
      <c r="G41" s="48"/>
      <c r="H41" s="48"/>
      <c r="I41" s="48"/>
      <c r="Q41" s="21"/>
      <c r="T41" s="21"/>
      <c r="W41" s="21"/>
      <c r="Z41" s="21"/>
      <c r="AC41" s="21"/>
      <c r="AF41" s="21"/>
      <c r="AI41" s="21"/>
      <c r="AK41"/>
      <c r="CU41"/>
      <c r="CV41"/>
    </row>
    <row r="42" spans="1:101">
      <c r="A42" s="48"/>
      <c r="B42" s="48"/>
      <c r="D42" s="48"/>
      <c r="E42" s="48"/>
      <c r="F42" s="48"/>
      <c r="G42" s="48"/>
      <c r="H42" s="48"/>
      <c r="I42" s="48"/>
      <c r="Q42" s="21"/>
      <c r="T42" s="21"/>
      <c r="W42" s="21"/>
      <c r="Z42" s="21"/>
      <c r="AC42" s="21"/>
      <c r="AF42" s="21"/>
      <c r="AI42" s="21"/>
      <c r="AK42"/>
      <c r="CU42"/>
      <c r="CV42"/>
    </row>
    <row r="43" spans="1:101">
      <c r="A43" s="48"/>
      <c r="B43" s="48"/>
      <c r="D43" s="48"/>
      <c r="E43" s="48"/>
      <c r="F43" s="48"/>
      <c r="G43" s="48"/>
      <c r="H43" s="48"/>
      <c r="I43" s="48"/>
      <c r="Q43" s="21"/>
      <c r="T43" s="21"/>
      <c r="W43" s="21"/>
      <c r="Z43" s="21"/>
      <c r="AC43" s="21"/>
      <c r="AF43" s="21"/>
      <c r="AI43" s="21"/>
      <c r="AK43"/>
      <c r="CU43"/>
      <c r="CV43"/>
    </row>
    <row r="44" spans="1:101">
      <c r="A44" s="48"/>
      <c r="B44" s="48"/>
      <c r="D44" s="48"/>
      <c r="E44" s="48"/>
      <c r="F44" s="48"/>
      <c r="G44" s="48"/>
      <c r="H44" s="48"/>
      <c r="I44" s="48"/>
      <c r="Q44" s="21"/>
      <c r="T44" s="21"/>
      <c r="W44" s="21"/>
      <c r="Z44" s="21"/>
      <c r="AC44" s="21"/>
      <c r="AF44" s="21"/>
      <c r="AI44" s="21"/>
      <c r="AK44"/>
      <c r="CU44"/>
      <c r="CV44"/>
    </row>
    <row r="45" spans="1:101">
      <c r="A45" s="48"/>
      <c r="B45" s="48"/>
      <c r="D45" s="48"/>
      <c r="E45" s="48"/>
      <c r="F45" s="48"/>
      <c r="G45" s="48"/>
      <c r="H45" s="48"/>
      <c r="I45" s="48"/>
      <c r="Q45" s="21"/>
      <c r="T45" s="21"/>
      <c r="W45" s="21"/>
      <c r="Z45" s="21"/>
      <c r="AC45" s="21"/>
      <c r="AF45" s="21"/>
      <c r="AI45" s="21"/>
      <c r="AK45"/>
      <c r="CU45"/>
      <c r="CV45"/>
    </row>
    <row r="46" spans="1:101">
      <c r="A46" s="48"/>
      <c r="B46" s="48"/>
      <c r="D46" s="48"/>
      <c r="E46" s="48"/>
      <c r="F46" s="48"/>
      <c r="G46" s="48"/>
      <c r="H46" s="48"/>
      <c r="I46" s="48"/>
      <c r="Q46" s="21"/>
      <c r="T46" s="21"/>
      <c r="W46" s="21"/>
      <c r="Z46" s="21"/>
      <c r="AC46" s="21"/>
      <c r="AF46" s="21"/>
      <c r="AI46" s="21"/>
      <c r="AK46"/>
      <c r="CU46"/>
      <c r="CV46"/>
    </row>
    <row r="47" spans="1:101">
      <c r="A47" s="48"/>
      <c r="B47" s="48"/>
      <c r="D47" s="48"/>
      <c r="E47" s="48"/>
      <c r="F47" s="48"/>
      <c r="G47" s="48"/>
      <c r="H47" s="48"/>
      <c r="I47" s="48"/>
      <c r="Q47" s="21"/>
      <c r="T47" s="21"/>
      <c r="W47" s="21"/>
      <c r="Z47" s="21"/>
      <c r="AC47" s="21"/>
      <c r="AF47" s="21"/>
      <c r="AI47" s="21"/>
      <c r="AK47"/>
      <c r="CU47"/>
      <c r="CV47"/>
    </row>
    <row r="48" spans="1:101">
      <c r="A48" s="48"/>
      <c r="B48" s="48"/>
      <c r="D48" s="48"/>
      <c r="E48" s="48"/>
      <c r="F48" s="48"/>
      <c r="G48" s="48"/>
      <c r="H48" s="48"/>
      <c r="I48" s="48"/>
      <c r="Q48" s="21"/>
      <c r="T48" s="21"/>
      <c r="W48" s="21"/>
      <c r="Z48" s="21"/>
      <c r="AC48" s="21"/>
      <c r="AF48" s="21"/>
      <c r="AI48" s="21"/>
      <c r="AK48"/>
      <c r="CU48"/>
      <c r="CV48"/>
    </row>
    <row r="49" spans="1:51" customFormat="1">
      <c r="A49" s="48"/>
      <c r="B49" s="48"/>
      <c r="C49" s="36"/>
      <c r="D49" s="48"/>
      <c r="E49" s="48"/>
      <c r="F49" s="48"/>
      <c r="G49" s="48"/>
      <c r="H49" s="48"/>
      <c r="I49" s="48"/>
      <c r="J49" s="121"/>
      <c r="K49" s="20"/>
      <c r="L49" s="20"/>
      <c r="M49" s="21"/>
      <c r="N49" s="21"/>
      <c r="O49" s="22"/>
      <c r="P49" s="21"/>
      <c r="Q49" s="21"/>
      <c r="R49" s="22"/>
      <c r="S49" s="21"/>
      <c r="T49" s="21"/>
      <c r="U49" s="22"/>
      <c r="V49" s="21"/>
      <c r="W49" s="21"/>
      <c r="X49" s="22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L49" s="48"/>
      <c r="AM49" s="48"/>
      <c r="AN49" s="48"/>
      <c r="AO49" s="48"/>
      <c r="AP49" s="48"/>
      <c r="AQ49" s="48"/>
      <c r="AR49" s="48"/>
      <c r="AS49" s="48"/>
      <c r="AT49" s="49"/>
      <c r="AU49" s="49"/>
      <c r="AV49" s="49"/>
      <c r="AW49" s="49"/>
      <c r="AX49" s="49"/>
      <c r="AY49" s="49"/>
    </row>
    <row r="50" spans="1:51" customFormat="1">
      <c r="A50" s="48"/>
      <c r="B50" s="48"/>
      <c r="C50" s="36"/>
      <c r="D50" s="48"/>
      <c r="E50" s="48"/>
      <c r="F50" s="48"/>
      <c r="G50" s="48"/>
      <c r="H50" s="48"/>
      <c r="I50" s="48"/>
      <c r="J50" s="121"/>
      <c r="K50" s="20"/>
      <c r="L50" s="20"/>
      <c r="M50" s="21"/>
      <c r="N50" s="21"/>
      <c r="O50" s="22"/>
      <c r="P50" s="21"/>
      <c r="Q50" s="21"/>
      <c r="R50" s="22"/>
      <c r="S50" s="21"/>
      <c r="T50" s="21"/>
      <c r="U50" s="22"/>
      <c r="V50" s="21"/>
      <c r="W50" s="21"/>
      <c r="X50" s="22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L50" s="48"/>
      <c r="AM50" s="48"/>
      <c r="AN50" s="48"/>
      <c r="AO50" s="48"/>
      <c r="AP50" s="48"/>
      <c r="AQ50" s="48"/>
      <c r="AR50" s="48"/>
      <c r="AS50" s="48"/>
      <c r="AT50" s="49"/>
      <c r="AU50" s="49"/>
      <c r="AV50" s="49"/>
      <c r="AW50" s="49"/>
      <c r="AX50" s="49"/>
      <c r="AY50" s="49"/>
    </row>
    <row r="51" spans="1:51" customFormat="1">
      <c r="A51" s="48"/>
      <c r="B51" s="48"/>
      <c r="C51" s="36"/>
      <c r="D51" s="48"/>
      <c r="E51" s="48"/>
      <c r="F51" s="48"/>
      <c r="G51" s="48"/>
      <c r="H51" s="48"/>
      <c r="I51" s="48"/>
      <c r="J51" s="121"/>
      <c r="K51" s="20"/>
      <c r="L51" s="20"/>
      <c r="M51" s="21"/>
      <c r="N51" s="21"/>
      <c r="O51" s="22"/>
      <c r="P51" s="21"/>
      <c r="Q51" s="21"/>
      <c r="R51" s="22"/>
      <c r="S51" s="21"/>
      <c r="T51" s="21"/>
      <c r="U51" s="22"/>
      <c r="V51" s="21"/>
      <c r="W51" s="21"/>
      <c r="X51" s="22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L51" s="48"/>
      <c r="AM51" s="48"/>
      <c r="AN51" s="48"/>
      <c r="AO51" s="48"/>
      <c r="AP51" s="48"/>
      <c r="AQ51" s="48"/>
      <c r="AR51" s="48"/>
      <c r="AS51" s="48"/>
      <c r="AT51" s="49"/>
      <c r="AU51" s="49"/>
      <c r="AV51" s="49"/>
      <c r="AW51" s="49"/>
      <c r="AX51" s="49"/>
      <c r="AY51" s="49"/>
    </row>
    <row r="52" spans="1:51" customFormat="1">
      <c r="A52" s="48"/>
      <c r="B52" s="48"/>
      <c r="C52" s="36"/>
      <c r="D52" s="48"/>
      <c r="E52" s="48"/>
      <c r="F52" s="48"/>
      <c r="G52" s="48"/>
      <c r="H52" s="48"/>
      <c r="I52" s="48"/>
      <c r="J52" s="121"/>
      <c r="K52" s="20"/>
      <c r="L52" s="20"/>
      <c r="M52" s="21"/>
      <c r="N52" s="21"/>
      <c r="O52" s="22"/>
      <c r="P52" s="21"/>
      <c r="Q52" s="21"/>
      <c r="R52" s="22"/>
      <c r="S52" s="21"/>
      <c r="T52" s="21"/>
      <c r="U52" s="22"/>
      <c r="V52" s="21"/>
      <c r="W52" s="21"/>
      <c r="X52" s="22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L52" s="48"/>
      <c r="AM52" s="48"/>
      <c r="AN52" s="48"/>
      <c r="AO52" s="48"/>
      <c r="AP52" s="48"/>
      <c r="AQ52" s="48"/>
      <c r="AR52" s="48"/>
      <c r="AS52" s="48"/>
      <c r="AT52" s="49"/>
      <c r="AU52" s="49"/>
      <c r="AV52" s="49"/>
      <c r="AW52" s="49"/>
      <c r="AX52" s="49"/>
      <c r="AY52" s="49"/>
    </row>
    <row r="53" spans="1:51" customFormat="1">
      <c r="A53" s="48"/>
      <c r="B53" s="48"/>
      <c r="C53" s="36"/>
      <c r="D53" s="48"/>
      <c r="E53" s="48"/>
      <c r="F53" s="48"/>
      <c r="G53" s="48"/>
      <c r="H53" s="48"/>
      <c r="I53" s="48"/>
      <c r="J53" s="121"/>
      <c r="K53" s="20"/>
      <c r="L53" s="20"/>
      <c r="M53" s="21"/>
      <c r="N53" s="21"/>
      <c r="O53" s="22"/>
      <c r="P53" s="21"/>
      <c r="Q53" s="21"/>
      <c r="R53" s="22"/>
      <c r="S53" s="21"/>
      <c r="T53" s="21"/>
      <c r="U53" s="22"/>
      <c r="V53" s="21"/>
      <c r="W53" s="21"/>
      <c r="X53" s="22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L53" s="48"/>
      <c r="AM53" s="48"/>
      <c r="AN53" s="48"/>
      <c r="AO53" s="48"/>
      <c r="AP53" s="48"/>
      <c r="AQ53" s="48"/>
      <c r="AR53" s="48"/>
      <c r="AS53" s="48"/>
      <c r="AT53" s="49"/>
      <c r="AU53" s="49"/>
      <c r="AV53" s="49"/>
      <c r="AW53" s="49"/>
      <c r="AX53" s="49"/>
      <c r="AY53" s="49"/>
    </row>
    <row r="54" spans="1:51" customFormat="1">
      <c r="A54" s="48"/>
      <c r="B54" s="48"/>
      <c r="C54" s="36"/>
      <c r="D54" s="48"/>
      <c r="E54" s="48"/>
      <c r="F54" s="48"/>
      <c r="G54" s="48"/>
      <c r="H54" s="48"/>
      <c r="I54" s="48"/>
      <c r="J54" s="121"/>
      <c r="K54" s="20"/>
      <c r="L54" s="20"/>
      <c r="M54" s="21"/>
      <c r="N54" s="21"/>
      <c r="O54" s="22"/>
      <c r="P54" s="21"/>
      <c r="Q54" s="21"/>
      <c r="R54" s="22"/>
      <c r="S54" s="21"/>
      <c r="T54" s="21"/>
      <c r="U54" s="22"/>
      <c r="V54" s="21"/>
      <c r="W54" s="21"/>
      <c r="X54" s="22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L54" s="48"/>
      <c r="AM54" s="48"/>
      <c r="AN54" s="48"/>
      <c r="AO54" s="48"/>
      <c r="AP54" s="48"/>
      <c r="AQ54" s="48"/>
      <c r="AR54" s="48"/>
      <c r="AS54" s="48"/>
      <c r="AT54" s="49"/>
      <c r="AU54" s="49"/>
      <c r="AV54" s="49"/>
      <c r="AW54" s="49"/>
      <c r="AX54" s="49"/>
      <c r="AY54" s="49"/>
    </row>
    <row r="55" spans="1:51" customFormat="1">
      <c r="A55" s="48"/>
      <c r="B55" s="48"/>
      <c r="C55" s="36"/>
      <c r="D55" s="48"/>
      <c r="E55" s="48"/>
      <c r="F55" s="48"/>
      <c r="G55" s="48"/>
      <c r="H55" s="48"/>
      <c r="I55" s="48"/>
      <c r="J55" s="121"/>
      <c r="K55" s="20"/>
      <c r="L55" s="20"/>
      <c r="M55" s="21"/>
      <c r="N55" s="21"/>
      <c r="O55" s="22"/>
      <c r="P55" s="21"/>
      <c r="Q55" s="21"/>
      <c r="R55" s="22"/>
      <c r="S55" s="21"/>
      <c r="T55" s="21"/>
      <c r="U55" s="22"/>
      <c r="V55" s="21"/>
      <c r="W55" s="21"/>
      <c r="X55" s="22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L55" s="48"/>
      <c r="AM55" s="48"/>
      <c r="AN55" s="48"/>
      <c r="AO55" s="48"/>
      <c r="AP55" s="48"/>
      <c r="AQ55" s="48"/>
      <c r="AR55" s="48"/>
      <c r="AS55" s="48"/>
      <c r="AT55" s="49"/>
      <c r="AU55" s="49"/>
      <c r="AV55" s="49"/>
      <c r="AW55" s="49"/>
      <c r="AX55" s="49"/>
      <c r="AY55" s="49"/>
    </row>
    <row r="56" spans="1:51" customFormat="1">
      <c r="A56" s="48"/>
      <c r="B56" s="48"/>
      <c r="C56" s="36"/>
      <c r="D56" s="48"/>
      <c r="E56" s="48"/>
      <c r="F56" s="48"/>
      <c r="G56" s="48"/>
      <c r="H56" s="48"/>
      <c r="I56" s="48"/>
      <c r="J56" s="121"/>
      <c r="K56" s="20"/>
      <c r="L56" s="20"/>
      <c r="M56" s="21"/>
      <c r="N56" s="21"/>
      <c r="O56" s="22"/>
      <c r="P56" s="21"/>
      <c r="Q56" s="21"/>
      <c r="R56" s="22"/>
      <c r="S56" s="21"/>
      <c r="T56" s="21"/>
      <c r="U56" s="22"/>
      <c r="V56" s="21"/>
      <c r="W56" s="21"/>
      <c r="X56" s="22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L56" s="48"/>
      <c r="AM56" s="48"/>
      <c r="AN56" s="48"/>
      <c r="AO56" s="48"/>
      <c r="AP56" s="48"/>
      <c r="AQ56" s="48"/>
      <c r="AR56" s="48"/>
      <c r="AS56" s="48"/>
      <c r="AT56" s="49"/>
      <c r="AU56" s="49"/>
      <c r="AV56" s="49"/>
      <c r="AW56" s="49"/>
      <c r="AX56" s="49"/>
      <c r="AY56" s="49"/>
    </row>
    <row r="57" spans="1:51" customFormat="1">
      <c r="A57" s="48"/>
      <c r="B57" s="48"/>
      <c r="C57" s="36"/>
      <c r="D57" s="48"/>
      <c r="E57" s="48"/>
      <c r="F57" s="48"/>
      <c r="G57" s="48"/>
      <c r="H57" s="48"/>
      <c r="I57" s="48"/>
      <c r="J57" s="121"/>
      <c r="K57" s="20"/>
      <c r="L57" s="20"/>
      <c r="M57" s="21"/>
      <c r="N57" s="21"/>
      <c r="O57" s="22"/>
      <c r="P57" s="21"/>
      <c r="Q57" s="21"/>
      <c r="R57" s="22"/>
      <c r="S57" s="21"/>
      <c r="T57" s="21"/>
      <c r="U57" s="22"/>
      <c r="V57" s="21"/>
      <c r="W57" s="21"/>
      <c r="X57" s="22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L57" s="48"/>
      <c r="AM57" s="48"/>
      <c r="AN57" s="48"/>
      <c r="AO57" s="48"/>
      <c r="AP57" s="48"/>
      <c r="AQ57" s="48"/>
      <c r="AR57" s="48"/>
      <c r="AS57" s="48"/>
      <c r="AT57" s="49"/>
      <c r="AU57" s="49"/>
      <c r="AV57" s="49"/>
      <c r="AW57" s="49"/>
      <c r="AX57" s="49"/>
      <c r="AY57" s="49"/>
    </row>
    <row r="58" spans="1:51" customFormat="1">
      <c r="A58" s="48"/>
      <c r="B58" s="48"/>
      <c r="C58" s="36"/>
      <c r="D58" s="48"/>
      <c r="E58" s="48"/>
      <c r="F58" s="48"/>
      <c r="G58" s="48"/>
      <c r="H58" s="48"/>
      <c r="I58" s="48"/>
      <c r="J58" s="121"/>
      <c r="K58" s="20"/>
      <c r="L58" s="20"/>
      <c r="M58" s="21"/>
      <c r="N58" s="21"/>
      <c r="O58" s="22"/>
      <c r="P58" s="21"/>
      <c r="Q58" s="21"/>
      <c r="R58" s="22"/>
      <c r="S58" s="21"/>
      <c r="T58" s="21"/>
      <c r="U58" s="22"/>
      <c r="V58" s="21"/>
      <c r="W58" s="21"/>
      <c r="X58" s="22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L58" s="48"/>
      <c r="AM58" s="48"/>
      <c r="AN58" s="48"/>
      <c r="AO58" s="48"/>
      <c r="AP58" s="48"/>
      <c r="AQ58" s="48"/>
      <c r="AR58" s="48"/>
      <c r="AS58" s="48"/>
      <c r="AT58" s="49"/>
      <c r="AU58" s="49"/>
      <c r="AV58" s="49"/>
      <c r="AW58" s="49"/>
      <c r="AX58" s="49"/>
      <c r="AY58" s="49"/>
    </row>
    <row r="59" spans="1:51" customFormat="1">
      <c r="A59" s="48"/>
      <c r="B59" s="48"/>
      <c r="C59" s="36"/>
      <c r="D59" s="48"/>
      <c r="E59" s="48"/>
      <c r="F59" s="48"/>
      <c r="G59" s="48"/>
      <c r="H59" s="48"/>
      <c r="I59" s="48"/>
      <c r="J59" s="121"/>
      <c r="K59" s="20"/>
      <c r="L59" s="20"/>
      <c r="M59" s="21"/>
      <c r="N59" s="21"/>
      <c r="O59" s="22"/>
      <c r="P59" s="21"/>
      <c r="Q59" s="21"/>
      <c r="R59" s="22"/>
      <c r="S59" s="21"/>
      <c r="T59" s="21"/>
      <c r="U59" s="22"/>
      <c r="V59" s="21"/>
      <c r="W59" s="21"/>
      <c r="X59" s="22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L59" s="48"/>
      <c r="AM59" s="48"/>
      <c r="AN59" s="48"/>
      <c r="AO59" s="48"/>
      <c r="AP59" s="48"/>
      <c r="AQ59" s="48"/>
      <c r="AR59" s="48"/>
      <c r="AS59" s="48"/>
      <c r="AT59" s="49"/>
      <c r="AU59" s="49"/>
      <c r="AV59" s="49"/>
      <c r="AW59" s="49"/>
      <c r="AX59" s="49"/>
      <c r="AY59" s="49"/>
    </row>
    <row r="60" spans="1:51" customFormat="1">
      <c r="A60" s="48"/>
      <c r="B60" s="48"/>
      <c r="C60" s="36"/>
      <c r="D60" s="48"/>
      <c r="E60" s="48"/>
      <c r="F60" s="48"/>
      <c r="G60" s="48"/>
      <c r="H60" s="48"/>
      <c r="I60" s="48"/>
      <c r="J60" s="121"/>
      <c r="K60" s="20"/>
      <c r="L60" s="20"/>
      <c r="M60" s="21"/>
      <c r="N60" s="21"/>
      <c r="O60" s="22"/>
      <c r="P60" s="21"/>
      <c r="Q60" s="21"/>
      <c r="R60" s="22"/>
      <c r="S60" s="21"/>
      <c r="T60" s="21"/>
      <c r="U60" s="22"/>
      <c r="V60" s="21"/>
      <c r="W60" s="21"/>
      <c r="X60" s="22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L60" s="48"/>
      <c r="AM60" s="48"/>
      <c r="AN60" s="48"/>
      <c r="AO60" s="48"/>
      <c r="AP60" s="48"/>
      <c r="AQ60" s="48"/>
      <c r="AR60" s="48"/>
      <c r="AS60" s="48"/>
      <c r="AT60" s="49"/>
      <c r="AU60" s="49"/>
      <c r="AV60" s="49"/>
      <c r="AW60" s="49"/>
      <c r="AX60" s="49"/>
      <c r="AY60" s="49"/>
    </row>
    <row r="61" spans="1:51" customFormat="1">
      <c r="A61" s="48"/>
      <c r="B61" s="48"/>
      <c r="C61" s="36"/>
      <c r="D61" s="48"/>
      <c r="E61" s="48"/>
      <c r="F61" s="48"/>
      <c r="G61" s="48"/>
      <c r="H61" s="48"/>
      <c r="I61" s="48"/>
      <c r="J61" s="121"/>
      <c r="K61" s="20"/>
      <c r="L61" s="20"/>
      <c r="M61" s="21"/>
      <c r="N61" s="21"/>
      <c r="O61" s="22"/>
      <c r="P61" s="21"/>
      <c r="Q61" s="21"/>
      <c r="R61" s="22"/>
      <c r="S61" s="21"/>
      <c r="T61" s="21"/>
      <c r="U61" s="22"/>
      <c r="V61" s="21"/>
      <c r="W61" s="21"/>
      <c r="X61" s="22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L61" s="48"/>
      <c r="AM61" s="48"/>
      <c r="AN61" s="48"/>
      <c r="AO61" s="48"/>
      <c r="AP61" s="48"/>
      <c r="AQ61" s="48"/>
      <c r="AR61" s="48"/>
      <c r="AS61" s="48"/>
      <c r="AT61" s="49"/>
      <c r="AU61" s="49"/>
      <c r="AV61" s="49"/>
      <c r="AW61" s="49"/>
      <c r="AX61" s="49"/>
      <c r="AY61" s="49"/>
    </row>
    <row r="62" spans="1:51" customFormat="1">
      <c r="A62" s="48"/>
      <c r="B62" s="48"/>
      <c r="C62" s="36"/>
      <c r="D62" s="48"/>
      <c r="E62" s="48"/>
      <c r="F62" s="48"/>
      <c r="G62" s="48"/>
      <c r="H62" s="48"/>
      <c r="I62" s="48"/>
      <c r="J62" s="121"/>
      <c r="K62" s="20"/>
      <c r="L62" s="20"/>
      <c r="M62" s="21"/>
      <c r="N62" s="21"/>
      <c r="O62" s="22"/>
      <c r="P62" s="21"/>
      <c r="Q62" s="21"/>
      <c r="R62" s="22"/>
      <c r="S62" s="21"/>
      <c r="T62" s="21"/>
      <c r="U62" s="22"/>
      <c r="V62" s="21"/>
      <c r="W62" s="21"/>
      <c r="X62" s="22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L62" s="48"/>
      <c r="AM62" s="48"/>
      <c r="AN62" s="48"/>
      <c r="AO62" s="48"/>
      <c r="AP62" s="48"/>
      <c r="AQ62" s="48"/>
      <c r="AR62" s="48"/>
      <c r="AS62" s="48"/>
      <c r="AT62" s="49"/>
      <c r="AU62" s="49"/>
      <c r="AV62" s="49"/>
      <c r="AW62" s="49"/>
      <c r="AX62" s="49"/>
      <c r="AY62" s="49"/>
    </row>
    <row r="63" spans="1:51" customFormat="1">
      <c r="A63" s="48"/>
      <c r="B63" s="48"/>
      <c r="C63" s="36"/>
      <c r="D63" s="48"/>
      <c r="E63" s="48"/>
      <c r="F63" s="48"/>
      <c r="G63" s="48"/>
      <c r="H63" s="48"/>
      <c r="I63" s="48"/>
      <c r="J63" s="121"/>
      <c r="K63" s="20"/>
      <c r="L63" s="20"/>
      <c r="M63" s="21"/>
      <c r="N63" s="21"/>
      <c r="O63" s="22"/>
      <c r="P63" s="21"/>
      <c r="Q63" s="21"/>
      <c r="R63" s="22"/>
      <c r="S63" s="21"/>
      <c r="T63" s="21"/>
      <c r="U63" s="22"/>
      <c r="V63" s="21"/>
      <c r="W63" s="21"/>
      <c r="X63" s="22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L63" s="48"/>
      <c r="AM63" s="48"/>
      <c r="AN63" s="48"/>
      <c r="AO63" s="48"/>
      <c r="AP63" s="48"/>
      <c r="AQ63" s="48"/>
      <c r="AR63" s="48"/>
      <c r="AS63" s="48"/>
      <c r="AT63" s="49"/>
      <c r="AU63" s="49"/>
      <c r="AV63" s="49"/>
      <c r="AW63" s="49"/>
      <c r="AX63" s="49"/>
      <c r="AY63" s="49"/>
    </row>
    <row r="64" spans="1:51" customFormat="1">
      <c r="A64" s="48"/>
      <c r="B64" s="48"/>
      <c r="C64" s="36"/>
      <c r="D64" s="48"/>
      <c r="E64" s="48"/>
      <c r="F64" s="48"/>
      <c r="G64" s="48"/>
      <c r="H64" s="48"/>
      <c r="I64" s="48"/>
      <c r="J64" s="121"/>
      <c r="K64" s="20"/>
      <c r="L64" s="20"/>
      <c r="M64" s="21"/>
      <c r="N64" s="21"/>
      <c r="O64" s="22"/>
      <c r="P64" s="21"/>
      <c r="Q64" s="21"/>
      <c r="R64" s="22"/>
      <c r="S64" s="21"/>
      <c r="T64" s="21"/>
      <c r="U64" s="22"/>
      <c r="V64" s="21"/>
      <c r="W64" s="21"/>
      <c r="X64" s="22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L64" s="48"/>
      <c r="AM64" s="48"/>
      <c r="AN64" s="48"/>
      <c r="AO64" s="48"/>
      <c r="AP64" s="48"/>
      <c r="AQ64" s="48"/>
      <c r="AR64" s="48"/>
      <c r="AS64" s="48"/>
      <c r="AT64" s="49"/>
      <c r="AU64" s="49"/>
      <c r="AV64" s="49"/>
      <c r="AW64" s="49"/>
      <c r="AX64" s="49"/>
      <c r="AY64" s="49"/>
    </row>
    <row r="65" spans="1:51" customFormat="1">
      <c r="A65" s="48"/>
      <c r="B65" s="48"/>
      <c r="C65" s="36"/>
      <c r="D65" s="48"/>
      <c r="E65" s="48"/>
      <c r="F65" s="48"/>
      <c r="G65" s="48"/>
      <c r="H65" s="48"/>
      <c r="I65" s="48"/>
      <c r="J65" s="121"/>
      <c r="K65" s="20"/>
      <c r="L65" s="20"/>
      <c r="M65" s="21"/>
      <c r="N65" s="21"/>
      <c r="O65" s="22"/>
      <c r="P65" s="21"/>
      <c r="Q65" s="21"/>
      <c r="R65" s="22"/>
      <c r="S65" s="21"/>
      <c r="T65" s="21"/>
      <c r="U65" s="22"/>
      <c r="V65" s="21"/>
      <c r="W65" s="21"/>
      <c r="X65" s="22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L65" s="48"/>
      <c r="AM65" s="48"/>
      <c r="AN65" s="48"/>
      <c r="AO65" s="48"/>
      <c r="AP65" s="48"/>
      <c r="AQ65" s="48"/>
      <c r="AR65" s="48"/>
      <c r="AS65" s="48"/>
      <c r="AT65" s="49"/>
      <c r="AU65" s="49"/>
      <c r="AV65" s="49"/>
      <c r="AW65" s="49"/>
      <c r="AX65" s="49"/>
      <c r="AY65" s="49"/>
    </row>
    <row r="66" spans="1:51" customFormat="1">
      <c r="A66" s="48"/>
      <c r="B66" s="48"/>
      <c r="C66" s="36"/>
      <c r="D66" s="48"/>
      <c r="E66" s="48"/>
      <c r="F66" s="48"/>
      <c r="G66" s="48"/>
      <c r="H66" s="48"/>
      <c r="I66" s="48"/>
      <c r="J66" s="121"/>
      <c r="K66" s="20"/>
      <c r="L66" s="20"/>
      <c r="M66" s="21"/>
      <c r="N66" s="21"/>
      <c r="O66" s="22"/>
      <c r="P66" s="21"/>
      <c r="Q66" s="21"/>
      <c r="R66" s="22"/>
      <c r="S66" s="21"/>
      <c r="T66" s="21"/>
      <c r="U66" s="22"/>
      <c r="V66" s="21"/>
      <c r="W66" s="21"/>
      <c r="X66" s="22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L66" s="48"/>
      <c r="AM66" s="48"/>
      <c r="AN66" s="48"/>
      <c r="AO66" s="48"/>
      <c r="AP66" s="48"/>
      <c r="AQ66" s="48"/>
      <c r="AR66" s="48"/>
      <c r="AS66" s="48"/>
      <c r="AT66" s="49"/>
      <c r="AU66" s="49"/>
      <c r="AV66" s="49"/>
      <c r="AW66" s="49"/>
      <c r="AX66" s="49"/>
      <c r="AY66" s="49"/>
    </row>
    <row r="67" spans="1:51" customFormat="1">
      <c r="A67" s="48"/>
      <c r="B67" s="48"/>
      <c r="C67" s="36"/>
      <c r="D67" s="48"/>
      <c r="E67" s="48"/>
      <c r="F67" s="48"/>
      <c r="G67" s="48"/>
      <c r="H67" s="48"/>
      <c r="I67" s="48"/>
      <c r="J67" s="121"/>
      <c r="K67" s="20"/>
      <c r="L67" s="20"/>
      <c r="M67" s="21"/>
      <c r="N67" s="21"/>
      <c r="O67" s="22"/>
      <c r="P67" s="21"/>
      <c r="Q67" s="21"/>
      <c r="R67" s="22"/>
      <c r="S67" s="21"/>
      <c r="T67" s="21"/>
      <c r="U67" s="22"/>
      <c r="V67" s="21"/>
      <c r="W67" s="21"/>
      <c r="X67" s="22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L67" s="48"/>
      <c r="AM67" s="48"/>
      <c r="AN67" s="48"/>
      <c r="AO67" s="48"/>
      <c r="AP67" s="48"/>
      <c r="AQ67" s="48"/>
      <c r="AR67" s="48"/>
      <c r="AS67" s="48"/>
      <c r="AT67" s="49"/>
      <c r="AU67" s="49"/>
      <c r="AV67" s="49"/>
      <c r="AW67" s="49"/>
      <c r="AX67" s="49"/>
      <c r="AY67" s="49"/>
    </row>
    <row r="68" spans="1:51" customFormat="1">
      <c r="A68" s="48"/>
      <c r="B68" s="48"/>
      <c r="C68" s="36"/>
      <c r="D68" s="48"/>
      <c r="E68" s="48"/>
      <c r="F68" s="48"/>
      <c r="G68" s="48"/>
      <c r="H68" s="48"/>
      <c r="I68" s="48"/>
      <c r="J68" s="121"/>
      <c r="K68" s="20"/>
      <c r="L68" s="20"/>
      <c r="M68" s="21"/>
      <c r="N68" s="21"/>
      <c r="O68" s="22"/>
      <c r="P68" s="21"/>
      <c r="Q68" s="21"/>
      <c r="R68" s="22"/>
      <c r="S68" s="21"/>
      <c r="T68" s="21"/>
      <c r="U68" s="22"/>
      <c r="V68" s="21"/>
      <c r="W68" s="21"/>
      <c r="X68" s="22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L68" s="48"/>
      <c r="AM68" s="48"/>
      <c r="AN68" s="48"/>
      <c r="AO68" s="48"/>
      <c r="AP68" s="48"/>
      <c r="AQ68" s="48"/>
      <c r="AR68" s="48"/>
      <c r="AS68" s="48"/>
      <c r="AT68" s="49"/>
      <c r="AU68" s="49"/>
      <c r="AV68" s="49"/>
      <c r="AW68" s="49"/>
      <c r="AX68" s="49"/>
      <c r="AY68" s="49"/>
    </row>
    <row r="69" spans="1:51" customFormat="1">
      <c r="A69" s="48"/>
      <c r="B69" s="48"/>
      <c r="C69" s="36"/>
      <c r="D69" s="48"/>
      <c r="E69" s="48"/>
      <c r="F69" s="48"/>
      <c r="G69" s="48"/>
      <c r="H69" s="48"/>
      <c r="I69" s="48"/>
      <c r="J69" s="121"/>
      <c r="K69" s="20"/>
      <c r="L69" s="20"/>
      <c r="M69" s="21"/>
      <c r="N69" s="21"/>
      <c r="O69" s="22"/>
      <c r="P69" s="21"/>
      <c r="Q69" s="21"/>
      <c r="R69" s="22"/>
      <c r="S69" s="21"/>
      <c r="T69" s="21"/>
      <c r="U69" s="22"/>
      <c r="V69" s="21"/>
      <c r="W69" s="21"/>
      <c r="X69" s="22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L69" s="48"/>
      <c r="AM69" s="48"/>
      <c r="AN69" s="48"/>
      <c r="AO69" s="48"/>
      <c r="AP69" s="48"/>
      <c r="AQ69" s="48"/>
      <c r="AR69" s="48"/>
      <c r="AS69" s="48"/>
      <c r="AT69" s="49"/>
      <c r="AU69" s="49"/>
      <c r="AV69" s="49"/>
      <c r="AW69" s="49"/>
      <c r="AX69" s="49"/>
      <c r="AY69" s="49"/>
    </row>
  </sheetData>
  <sheetProtection algorithmName="SHA-512" hashValue="EZIMRQsMf4KoZTMp9BgK2EqocBWgHT3k6ZSaeBmk+obBJrQCFtRaCa5IOcUzcul0+NomI+4+dqswoT7tEiZdig==" saltValue="tjLnQI2lkxcrPyrzjtaFmQ==" spinCount="100000" sheet="1" sort="0"/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CED5A-4024-491A-AF23-843C6396CFD9}">
  <dimension ref="A1:O37"/>
  <sheetViews>
    <sheetView topLeftCell="G1" workbookViewId="0">
      <selection activeCell="N3" sqref="N3:N36"/>
    </sheetView>
  </sheetViews>
  <sheetFormatPr defaultRowHeight="14.5"/>
  <cols>
    <col min="1" max="1" width="8.7265625" style="9"/>
    <col min="2" max="7" width="8.7265625" style="41"/>
  </cols>
  <sheetData>
    <row r="1" spans="1:15" ht="44" thickBot="1">
      <c r="A1" s="1"/>
      <c r="B1" s="50" t="s">
        <v>35</v>
      </c>
      <c r="C1" s="50" t="s">
        <v>36</v>
      </c>
      <c r="D1" s="50" t="s">
        <v>37</v>
      </c>
      <c r="E1" s="50" t="s">
        <v>34</v>
      </c>
      <c r="F1" s="50" t="s">
        <v>38</v>
      </c>
      <c r="G1" s="50" t="s">
        <v>39</v>
      </c>
      <c r="N1" s="9"/>
      <c r="O1" s="60" t="s">
        <v>35</v>
      </c>
    </row>
    <row r="2" spans="1:15">
      <c r="A2" s="5">
        <f>HWLE!AK3</f>
        <v>30</v>
      </c>
      <c r="B2" s="51">
        <f>HWLE!AT3</f>
        <v>0</v>
      </c>
      <c r="C2" s="51">
        <f>HWLE!AU3</f>
        <v>0</v>
      </c>
      <c r="D2" s="51">
        <f>HWLE!AV3</f>
        <v>0</v>
      </c>
      <c r="E2" s="51">
        <f>HWLE!AW3</f>
        <v>0</v>
      </c>
      <c r="F2" s="51">
        <f>HWLE!AX3</f>
        <v>0</v>
      </c>
      <c r="G2" s="51">
        <f>HWLE!AY3</f>
        <v>0</v>
      </c>
      <c r="N2" s="9">
        <f>HWLE!A3</f>
        <v>30</v>
      </c>
      <c r="O2" s="60">
        <f>HWLE!$AL$3</f>
        <v>0</v>
      </c>
    </row>
    <row r="3" spans="1:15">
      <c r="A3" s="5">
        <f>HWLE!AK4</f>
        <v>31</v>
      </c>
      <c r="B3" s="51">
        <f>HWLE!AT4</f>
        <v>0</v>
      </c>
      <c r="C3" s="51">
        <f>HWLE!AU4</f>
        <v>0</v>
      </c>
      <c r="D3" s="51">
        <f>HWLE!AV4</f>
        <v>0</v>
      </c>
      <c r="E3" s="51">
        <f>HWLE!AW4</f>
        <v>0</v>
      </c>
      <c r="F3" s="51">
        <f>HWLE!AX4</f>
        <v>0</v>
      </c>
      <c r="G3" s="51">
        <f>HWLE!AY4</f>
        <v>0</v>
      </c>
      <c r="N3" s="9">
        <f>HWLE!A4</f>
        <v>31</v>
      </c>
      <c r="O3" s="60">
        <f>HWLE!$AL$4</f>
        <v>0</v>
      </c>
    </row>
    <row r="4" spans="1:15">
      <c r="A4" s="5">
        <f>HWLE!AK5</f>
        <v>32</v>
      </c>
      <c r="B4" s="51">
        <f>HWLE!AT5</f>
        <v>0</v>
      </c>
      <c r="C4" s="51">
        <f>HWLE!AU5</f>
        <v>0</v>
      </c>
      <c r="D4" s="51">
        <f>HWLE!AV5</f>
        <v>0</v>
      </c>
      <c r="E4" s="51">
        <f>HWLE!AW5</f>
        <v>0</v>
      </c>
      <c r="F4" s="51">
        <f>HWLE!AX5</f>
        <v>0</v>
      </c>
      <c r="G4" s="51">
        <f>HWLE!AY5</f>
        <v>0</v>
      </c>
      <c r="N4" s="9">
        <f>HWLE!A5</f>
        <v>32</v>
      </c>
      <c r="O4" s="60">
        <f>HWLE!$AL$5</f>
        <v>0</v>
      </c>
    </row>
    <row r="5" spans="1:15">
      <c r="A5" s="5">
        <f>HWLE!AK6</f>
        <v>33</v>
      </c>
      <c r="B5" s="51">
        <f>HWLE!AT6</f>
        <v>0</v>
      </c>
      <c r="C5" s="51">
        <f>HWLE!AU6</f>
        <v>0</v>
      </c>
      <c r="D5" s="51">
        <f>HWLE!AV6</f>
        <v>0</v>
      </c>
      <c r="E5" s="51">
        <f>HWLE!AW6</f>
        <v>0</v>
      </c>
      <c r="F5" s="51">
        <f>HWLE!AX6</f>
        <v>0</v>
      </c>
      <c r="G5" s="51">
        <f>HWLE!AY6</f>
        <v>0</v>
      </c>
      <c r="N5" s="9">
        <f>HWLE!A6</f>
        <v>33</v>
      </c>
      <c r="O5" s="60">
        <f>HWLE!$AL$6</f>
        <v>0</v>
      </c>
    </row>
    <row r="6" spans="1:15">
      <c r="A6" s="5">
        <f>HWLE!AK7</f>
        <v>34</v>
      </c>
      <c r="B6" s="51">
        <f>HWLE!AT7</f>
        <v>0</v>
      </c>
      <c r="C6" s="51">
        <f>HWLE!AU7</f>
        <v>0</v>
      </c>
      <c r="D6" s="51">
        <f>HWLE!AV7</f>
        <v>0</v>
      </c>
      <c r="E6" s="51">
        <f>HWLE!AW7</f>
        <v>0</v>
      </c>
      <c r="F6" s="51">
        <f>HWLE!AX7</f>
        <v>0</v>
      </c>
      <c r="G6" s="51">
        <f>HWLE!AY7</f>
        <v>0</v>
      </c>
      <c r="N6" s="9">
        <f>HWLE!A7</f>
        <v>34</v>
      </c>
      <c r="O6" s="60">
        <f>HWLE!$AL$7</f>
        <v>0</v>
      </c>
    </row>
    <row r="7" spans="1:15">
      <c r="A7" s="5">
        <f>HWLE!AK8</f>
        <v>35</v>
      </c>
      <c r="B7" s="51">
        <f>HWLE!AT8</f>
        <v>0</v>
      </c>
      <c r="C7" s="51">
        <f>HWLE!AU8</f>
        <v>0</v>
      </c>
      <c r="D7" s="51">
        <f>HWLE!AV8</f>
        <v>0</v>
      </c>
      <c r="E7" s="51">
        <f>HWLE!AW8</f>
        <v>0</v>
      </c>
      <c r="F7" s="51">
        <f>HWLE!AX8</f>
        <v>0</v>
      </c>
      <c r="G7" s="51">
        <f>HWLE!AY8</f>
        <v>0</v>
      </c>
      <c r="N7" s="9">
        <f>HWLE!A8</f>
        <v>35</v>
      </c>
      <c r="O7" s="60">
        <f>HWLE!$AL$8</f>
        <v>0</v>
      </c>
    </row>
    <row r="8" spans="1:15">
      <c r="A8" s="5">
        <f>HWLE!AK9</f>
        <v>36</v>
      </c>
      <c r="B8" s="51">
        <f>HWLE!AT9</f>
        <v>0</v>
      </c>
      <c r="C8" s="51">
        <f>HWLE!AU9</f>
        <v>0</v>
      </c>
      <c r="D8" s="51">
        <f>HWLE!AV9</f>
        <v>0</v>
      </c>
      <c r="E8" s="51">
        <f>HWLE!AW9</f>
        <v>0</v>
      </c>
      <c r="F8" s="51">
        <f>HWLE!AX9</f>
        <v>0</v>
      </c>
      <c r="G8" s="51">
        <f>HWLE!AY9</f>
        <v>0</v>
      </c>
      <c r="N8" s="9">
        <f>HWLE!A9</f>
        <v>36</v>
      </c>
      <c r="O8" s="60">
        <f>HWLE!$AL$9</f>
        <v>0</v>
      </c>
    </row>
    <row r="9" spans="1:15">
      <c r="A9" s="5">
        <f>HWLE!AK10</f>
        <v>37</v>
      </c>
      <c r="B9" s="51">
        <f>HWLE!AT10</f>
        <v>0</v>
      </c>
      <c r="C9" s="51">
        <f>HWLE!AU10</f>
        <v>0</v>
      </c>
      <c r="D9" s="51">
        <f>HWLE!AV10</f>
        <v>0</v>
      </c>
      <c r="E9" s="51">
        <f>HWLE!AW10</f>
        <v>0</v>
      </c>
      <c r="F9" s="51">
        <f>HWLE!AX10</f>
        <v>0</v>
      </c>
      <c r="G9" s="51">
        <f>HWLE!AY10</f>
        <v>0</v>
      </c>
      <c r="N9" s="9">
        <f>HWLE!A10</f>
        <v>37</v>
      </c>
      <c r="O9" s="60">
        <f>HWLE!$AL$10</f>
        <v>0</v>
      </c>
    </row>
    <row r="10" spans="1:15">
      <c r="A10" s="5">
        <f>HWLE!AK11</f>
        <v>38</v>
      </c>
      <c r="B10" s="51">
        <f>HWLE!AT11</f>
        <v>0</v>
      </c>
      <c r="C10" s="51">
        <f>HWLE!AU11</f>
        <v>0</v>
      </c>
      <c r="D10" s="51">
        <f>HWLE!AV11</f>
        <v>0</v>
      </c>
      <c r="E10" s="51">
        <f>HWLE!AW11</f>
        <v>0</v>
      </c>
      <c r="F10" s="51">
        <f>HWLE!AX11</f>
        <v>0</v>
      </c>
      <c r="G10" s="51">
        <f>HWLE!AY11</f>
        <v>0</v>
      </c>
      <c r="N10" s="9">
        <f>HWLE!A11</f>
        <v>38</v>
      </c>
      <c r="O10" s="60">
        <f>HWLE!$AL$11</f>
        <v>0</v>
      </c>
    </row>
    <row r="11" spans="1:15">
      <c r="A11" s="5">
        <f>HWLE!AK12</f>
        <v>39</v>
      </c>
      <c r="B11" s="51">
        <f>HWLE!AT12</f>
        <v>0</v>
      </c>
      <c r="C11" s="51">
        <f>HWLE!AU12</f>
        <v>0</v>
      </c>
      <c r="D11" s="51">
        <f>HWLE!AV12</f>
        <v>0</v>
      </c>
      <c r="E11" s="51">
        <f>HWLE!AW12</f>
        <v>0</v>
      </c>
      <c r="F11" s="51">
        <f>HWLE!AX12</f>
        <v>0</v>
      </c>
      <c r="G11" s="51">
        <f>HWLE!AY12</f>
        <v>0</v>
      </c>
      <c r="N11" s="9">
        <f>HWLE!A12</f>
        <v>39</v>
      </c>
      <c r="O11" s="60">
        <f>HWLE!$AL$12</f>
        <v>0</v>
      </c>
    </row>
    <row r="12" spans="1:15">
      <c r="A12" s="5">
        <f>HWLE!AK13</f>
        <v>40</v>
      </c>
      <c r="B12" s="51">
        <f>HWLE!AT13</f>
        <v>0</v>
      </c>
      <c r="C12" s="51">
        <f>HWLE!AU13</f>
        <v>0</v>
      </c>
      <c r="D12" s="51">
        <f>HWLE!AV13</f>
        <v>0</v>
      </c>
      <c r="E12" s="51">
        <f>HWLE!AW13</f>
        <v>0</v>
      </c>
      <c r="F12" s="51">
        <f>HWLE!AX13</f>
        <v>0</v>
      </c>
      <c r="G12" s="51">
        <f>HWLE!AY13</f>
        <v>0</v>
      </c>
      <c r="N12" s="9">
        <f>HWLE!A13</f>
        <v>40</v>
      </c>
      <c r="O12" s="60">
        <f>HWLE!$AL$13</f>
        <v>0</v>
      </c>
    </row>
    <row r="13" spans="1:15">
      <c r="A13" s="5">
        <f>HWLE!AK14</f>
        <v>41</v>
      </c>
      <c r="B13" s="51">
        <f>HWLE!AT14</f>
        <v>0</v>
      </c>
      <c r="C13" s="51">
        <f>HWLE!AU14</f>
        <v>0</v>
      </c>
      <c r="D13" s="51">
        <f>HWLE!AV14</f>
        <v>0</v>
      </c>
      <c r="E13" s="51">
        <f>HWLE!AW14</f>
        <v>0</v>
      </c>
      <c r="F13" s="51">
        <f>HWLE!AX14</f>
        <v>0</v>
      </c>
      <c r="G13" s="51">
        <f>HWLE!AY14</f>
        <v>0</v>
      </c>
      <c r="N13" s="9">
        <f>HWLE!A14</f>
        <v>41</v>
      </c>
      <c r="O13" s="60">
        <f>HWLE!$AL$14</f>
        <v>0</v>
      </c>
    </row>
    <row r="14" spans="1:15">
      <c r="A14" s="5">
        <f>HWLE!AK15</f>
        <v>42</v>
      </c>
      <c r="B14" s="51">
        <f>HWLE!AT15</f>
        <v>0</v>
      </c>
      <c r="C14" s="51">
        <f>HWLE!AU15</f>
        <v>0</v>
      </c>
      <c r="D14" s="51">
        <f>HWLE!AV15</f>
        <v>0</v>
      </c>
      <c r="E14" s="51">
        <f>HWLE!AW15</f>
        <v>0</v>
      </c>
      <c r="F14" s="51">
        <f>HWLE!AX15</f>
        <v>0</v>
      </c>
      <c r="G14" s="51">
        <f>HWLE!AY15</f>
        <v>0</v>
      </c>
      <c r="N14" s="9">
        <f>HWLE!A15</f>
        <v>42</v>
      </c>
      <c r="O14" s="60">
        <f>HWLE!$AL$15</f>
        <v>0</v>
      </c>
    </row>
    <row r="15" spans="1:15">
      <c r="A15" s="5">
        <f>HWLE!AK16</f>
        <v>43</v>
      </c>
      <c r="B15" s="51">
        <f>HWLE!AT16</f>
        <v>0</v>
      </c>
      <c r="C15" s="51">
        <f>HWLE!AU16</f>
        <v>0</v>
      </c>
      <c r="D15" s="51">
        <f>HWLE!AV16</f>
        <v>0</v>
      </c>
      <c r="E15" s="51">
        <f>HWLE!AW16</f>
        <v>0</v>
      </c>
      <c r="F15" s="51">
        <f>HWLE!AX16</f>
        <v>0</v>
      </c>
      <c r="G15" s="51">
        <f>HWLE!AY16</f>
        <v>0</v>
      </c>
      <c r="N15" s="9">
        <f>HWLE!A16</f>
        <v>43</v>
      </c>
      <c r="O15" s="60">
        <f>HWLE!$AL$16</f>
        <v>0</v>
      </c>
    </row>
    <row r="16" spans="1:15">
      <c r="A16" s="5">
        <f>HWLE!AK17</f>
        <v>44</v>
      </c>
      <c r="B16" s="51">
        <f>HWLE!AT17</f>
        <v>0</v>
      </c>
      <c r="C16" s="51">
        <f>HWLE!AU17</f>
        <v>0</v>
      </c>
      <c r="D16" s="51">
        <f>HWLE!AV17</f>
        <v>0</v>
      </c>
      <c r="E16" s="51">
        <f>HWLE!AW17</f>
        <v>0</v>
      </c>
      <c r="F16" s="51">
        <f>HWLE!AX17</f>
        <v>0</v>
      </c>
      <c r="G16" s="51">
        <f>HWLE!AY17</f>
        <v>0</v>
      </c>
      <c r="N16" s="9">
        <f>HWLE!A17</f>
        <v>44</v>
      </c>
      <c r="O16" s="60">
        <f>HWLE!$AL$17</f>
        <v>0</v>
      </c>
    </row>
    <row r="17" spans="1:15">
      <c r="A17" s="5">
        <f>HWLE!AK18</f>
        <v>45</v>
      </c>
      <c r="B17" s="51">
        <f>HWLE!AT18</f>
        <v>0</v>
      </c>
      <c r="C17" s="51">
        <f>HWLE!AU18</f>
        <v>0</v>
      </c>
      <c r="D17" s="51">
        <f>HWLE!AV18</f>
        <v>0</v>
      </c>
      <c r="E17" s="51">
        <f>HWLE!AW18</f>
        <v>0</v>
      </c>
      <c r="F17" s="51">
        <f>HWLE!AX18</f>
        <v>0</v>
      </c>
      <c r="G17" s="51">
        <f>HWLE!AY18</f>
        <v>0</v>
      </c>
      <c r="N17" s="9">
        <f>HWLE!A18</f>
        <v>45</v>
      </c>
      <c r="O17" s="60">
        <f>HWLE!$AL$18</f>
        <v>0</v>
      </c>
    </row>
    <row r="18" spans="1:15">
      <c r="A18" s="5">
        <f>HWLE!AK19</f>
        <v>46</v>
      </c>
      <c r="B18" s="51">
        <f>HWLE!AT19</f>
        <v>0</v>
      </c>
      <c r="C18" s="51">
        <f>HWLE!AU19</f>
        <v>0</v>
      </c>
      <c r="D18" s="51">
        <f>HWLE!AV19</f>
        <v>0</v>
      </c>
      <c r="E18" s="51">
        <f>HWLE!AW19</f>
        <v>0</v>
      </c>
      <c r="F18" s="51">
        <f>HWLE!AX19</f>
        <v>0</v>
      </c>
      <c r="G18" s="51">
        <f>HWLE!AY19</f>
        <v>0</v>
      </c>
      <c r="N18" s="9">
        <f>HWLE!A19</f>
        <v>46</v>
      </c>
      <c r="O18" s="60">
        <f>HWLE!$AL$19</f>
        <v>0</v>
      </c>
    </row>
    <row r="19" spans="1:15">
      <c r="A19" s="5">
        <f>HWLE!AK20</f>
        <v>47</v>
      </c>
      <c r="B19" s="51">
        <f>HWLE!AT20</f>
        <v>0</v>
      </c>
      <c r="C19" s="51">
        <f>HWLE!AU20</f>
        <v>0</v>
      </c>
      <c r="D19" s="51">
        <f>HWLE!AV20</f>
        <v>0</v>
      </c>
      <c r="E19" s="51">
        <f>HWLE!AW20</f>
        <v>0</v>
      </c>
      <c r="F19" s="51">
        <f>HWLE!AX20</f>
        <v>0</v>
      </c>
      <c r="G19" s="51">
        <f>HWLE!AY20</f>
        <v>0</v>
      </c>
      <c r="N19" s="9">
        <f>HWLE!A20</f>
        <v>47</v>
      </c>
      <c r="O19" s="60">
        <f>HWLE!$AL$20</f>
        <v>0</v>
      </c>
    </row>
    <row r="20" spans="1:15">
      <c r="A20" s="5">
        <f>HWLE!AK21</f>
        <v>48</v>
      </c>
      <c r="B20" s="51">
        <f>HWLE!AT21</f>
        <v>0</v>
      </c>
      <c r="C20" s="51">
        <f>HWLE!AU21</f>
        <v>0</v>
      </c>
      <c r="D20" s="51">
        <f>HWLE!AV21</f>
        <v>0</v>
      </c>
      <c r="E20" s="51">
        <f>HWLE!AW21</f>
        <v>0</v>
      </c>
      <c r="F20" s="51">
        <f>HWLE!AX21</f>
        <v>0</v>
      </c>
      <c r="G20" s="51">
        <f>HWLE!AY21</f>
        <v>0</v>
      </c>
      <c r="N20" s="9">
        <f>HWLE!A21</f>
        <v>48</v>
      </c>
      <c r="O20" s="60">
        <f>HWLE!$AL$21</f>
        <v>0</v>
      </c>
    </row>
    <row r="21" spans="1:15">
      <c r="A21" s="5">
        <f>HWLE!AK22</f>
        <v>49</v>
      </c>
      <c r="B21" s="51">
        <f>HWLE!AT22</f>
        <v>0</v>
      </c>
      <c r="C21" s="51">
        <f>HWLE!AU22</f>
        <v>0</v>
      </c>
      <c r="D21" s="51">
        <f>HWLE!AV22</f>
        <v>0</v>
      </c>
      <c r="E21" s="51">
        <f>HWLE!AW22</f>
        <v>0</v>
      </c>
      <c r="F21" s="51">
        <f>HWLE!AX22</f>
        <v>0</v>
      </c>
      <c r="G21" s="51">
        <f>HWLE!AY22</f>
        <v>0</v>
      </c>
      <c r="N21" s="9">
        <f>HWLE!A22</f>
        <v>49</v>
      </c>
      <c r="O21" s="60">
        <f>HWLE!$AL$22</f>
        <v>0</v>
      </c>
    </row>
    <row r="22" spans="1:15">
      <c r="A22" s="5">
        <f>HWLE!AK23</f>
        <v>50</v>
      </c>
      <c r="B22" s="51">
        <f>HWLE!AT23</f>
        <v>0</v>
      </c>
      <c r="C22" s="51">
        <f>HWLE!AU23</f>
        <v>0</v>
      </c>
      <c r="D22" s="51">
        <f>HWLE!AV23</f>
        <v>0</v>
      </c>
      <c r="E22" s="51">
        <f>HWLE!AW23</f>
        <v>0</v>
      </c>
      <c r="F22" s="51">
        <f>HWLE!AX23</f>
        <v>0</v>
      </c>
      <c r="G22" s="51">
        <f>HWLE!AY23</f>
        <v>0</v>
      </c>
      <c r="N22" s="9">
        <f>HWLE!A23</f>
        <v>50</v>
      </c>
      <c r="O22" s="60">
        <f>HWLE!$AL$23</f>
        <v>0</v>
      </c>
    </row>
    <row r="23" spans="1:15">
      <c r="A23" s="5">
        <f>HWLE!AK24</f>
        <v>51</v>
      </c>
      <c r="B23" s="51">
        <f>HWLE!AT24</f>
        <v>0</v>
      </c>
      <c r="C23" s="51">
        <f>HWLE!AU24</f>
        <v>0</v>
      </c>
      <c r="D23" s="51">
        <f>HWLE!AV24</f>
        <v>0</v>
      </c>
      <c r="E23" s="51">
        <f>HWLE!AW24</f>
        <v>0</v>
      </c>
      <c r="F23" s="51">
        <f>HWLE!AX24</f>
        <v>0</v>
      </c>
      <c r="G23" s="51">
        <f>HWLE!AY24</f>
        <v>0</v>
      </c>
      <c r="N23" s="9">
        <f>HWLE!A24</f>
        <v>51</v>
      </c>
      <c r="O23" s="60">
        <f>HWLE!$AL$24</f>
        <v>0</v>
      </c>
    </row>
    <row r="24" spans="1:15">
      <c r="A24" s="5">
        <f>HWLE!AK25</f>
        <v>52</v>
      </c>
      <c r="B24" s="51">
        <f>HWLE!AT25</f>
        <v>0</v>
      </c>
      <c r="C24" s="51">
        <f>HWLE!AU25</f>
        <v>0</v>
      </c>
      <c r="D24" s="51">
        <f>HWLE!AV25</f>
        <v>0</v>
      </c>
      <c r="E24" s="51">
        <f>HWLE!AW25</f>
        <v>0</v>
      </c>
      <c r="F24" s="51">
        <f>HWLE!AX25</f>
        <v>0</v>
      </c>
      <c r="G24" s="51">
        <f>HWLE!AY25</f>
        <v>0</v>
      </c>
      <c r="N24" s="9">
        <f>HWLE!A25</f>
        <v>52</v>
      </c>
      <c r="O24" s="60">
        <f>HWLE!$AL$25</f>
        <v>0</v>
      </c>
    </row>
    <row r="25" spans="1:15">
      <c r="A25" s="5">
        <f>HWLE!AK26</f>
        <v>53</v>
      </c>
      <c r="B25" s="51">
        <f>HWLE!AT26</f>
        <v>0</v>
      </c>
      <c r="C25" s="51">
        <f>HWLE!AU26</f>
        <v>0</v>
      </c>
      <c r="D25" s="51">
        <f>HWLE!AV26</f>
        <v>0</v>
      </c>
      <c r="E25" s="51">
        <f>HWLE!AW26</f>
        <v>0</v>
      </c>
      <c r="F25" s="51">
        <f>HWLE!AX26</f>
        <v>0</v>
      </c>
      <c r="G25" s="51">
        <f>HWLE!AY26</f>
        <v>0</v>
      </c>
      <c r="N25" s="9">
        <f>HWLE!A26</f>
        <v>53</v>
      </c>
      <c r="O25" s="60">
        <f>HWLE!$AL$26</f>
        <v>0</v>
      </c>
    </row>
    <row r="26" spans="1:15">
      <c r="A26" s="5">
        <f>HWLE!AK27</f>
        <v>54</v>
      </c>
      <c r="B26" s="51">
        <f>HWLE!AT27</f>
        <v>0</v>
      </c>
      <c r="C26" s="51">
        <f>HWLE!AU27</f>
        <v>0</v>
      </c>
      <c r="D26" s="51">
        <f>HWLE!AV27</f>
        <v>0</v>
      </c>
      <c r="E26" s="51">
        <f>HWLE!AW27</f>
        <v>0</v>
      </c>
      <c r="F26" s="51">
        <f>HWLE!AX27</f>
        <v>0</v>
      </c>
      <c r="G26" s="51">
        <f>HWLE!AY27</f>
        <v>0</v>
      </c>
      <c r="N26" s="9">
        <f>HWLE!A27</f>
        <v>54</v>
      </c>
      <c r="O26" s="60">
        <f>HWLE!$AL$27</f>
        <v>0</v>
      </c>
    </row>
    <row r="27" spans="1:15">
      <c r="A27" s="5">
        <f>HWLE!AK28</f>
        <v>55</v>
      </c>
      <c r="B27" s="51">
        <f>HWLE!AT28</f>
        <v>0</v>
      </c>
      <c r="C27" s="51">
        <f>HWLE!AU28</f>
        <v>0</v>
      </c>
      <c r="D27" s="51">
        <f>HWLE!AV28</f>
        <v>0</v>
      </c>
      <c r="E27" s="51">
        <f>HWLE!AW28</f>
        <v>0</v>
      </c>
      <c r="F27" s="51">
        <f>HWLE!AX28</f>
        <v>0</v>
      </c>
      <c r="G27" s="51">
        <f>HWLE!AY28</f>
        <v>0</v>
      </c>
      <c r="N27" s="9">
        <f>HWLE!A28</f>
        <v>55</v>
      </c>
      <c r="O27" s="60">
        <f>HWLE!$AL$28</f>
        <v>0</v>
      </c>
    </row>
    <row r="28" spans="1:15">
      <c r="A28" s="5">
        <f>HWLE!AK29</f>
        <v>56</v>
      </c>
      <c r="B28" s="51">
        <f>HWLE!AT29</f>
        <v>0</v>
      </c>
      <c r="C28" s="51">
        <f>HWLE!AU29</f>
        <v>0</v>
      </c>
      <c r="D28" s="51">
        <f>HWLE!AV29</f>
        <v>0</v>
      </c>
      <c r="E28" s="51">
        <f>HWLE!AW29</f>
        <v>0</v>
      </c>
      <c r="F28" s="51">
        <f>HWLE!AX29</f>
        <v>0</v>
      </c>
      <c r="G28" s="51">
        <f>HWLE!AY29</f>
        <v>0</v>
      </c>
      <c r="N28" s="9">
        <f>HWLE!A29</f>
        <v>56</v>
      </c>
      <c r="O28" s="60">
        <f>HWLE!$AL$29</f>
        <v>0</v>
      </c>
    </row>
    <row r="29" spans="1:15">
      <c r="A29" s="5">
        <f>HWLE!AK30</f>
        <v>57</v>
      </c>
      <c r="B29" s="51">
        <f>HWLE!AT30</f>
        <v>0</v>
      </c>
      <c r="C29" s="51">
        <f>HWLE!AU30</f>
        <v>0</v>
      </c>
      <c r="D29" s="51">
        <f>HWLE!AV30</f>
        <v>0</v>
      </c>
      <c r="E29" s="51">
        <f>HWLE!AW30</f>
        <v>0</v>
      </c>
      <c r="F29" s="51">
        <f>HWLE!AX30</f>
        <v>0</v>
      </c>
      <c r="G29" s="51">
        <f>HWLE!AY30</f>
        <v>0</v>
      </c>
      <c r="N29" s="9">
        <f>HWLE!A30</f>
        <v>57</v>
      </c>
      <c r="O29" s="60">
        <f>HWLE!$AL$30</f>
        <v>0</v>
      </c>
    </row>
    <row r="30" spans="1:15">
      <c r="A30" s="5">
        <f>HWLE!AK31</f>
        <v>58</v>
      </c>
      <c r="B30" s="51">
        <f>HWLE!AT31</f>
        <v>0</v>
      </c>
      <c r="C30" s="51">
        <f>HWLE!AU31</f>
        <v>0</v>
      </c>
      <c r="D30" s="51">
        <f>HWLE!AV31</f>
        <v>0</v>
      </c>
      <c r="E30" s="51">
        <f>HWLE!AW31</f>
        <v>0</v>
      </c>
      <c r="F30" s="51">
        <f>HWLE!AX31</f>
        <v>0</v>
      </c>
      <c r="G30" s="51">
        <f>HWLE!AY31</f>
        <v>0</v>
      </c>
      <c r="N30" s="9">
        <f>HWLE!A31</f>
        <v>58</v>
      </c>
      <c r="O30" s="60">
        <f>HWLE!$AL$31</f>
        <v>0</v>
      </c>
    </row>
    <row r="31" spans="1:15">
      <c r="A31" s="5">
        <f>HWLE!AK32</f>
        <v>59</v>
      </c>
      <c r="B31" s="51">
        <f>HWLE!AT32</f>
        <v>0</v>
      </c>
      <c r="C31" s="51">
        <f>HWLE!AU32</f>
        <v>0</v>
      </c>
      <c r="D31" s="51">
        <f>HWLE!AV32</f>
        <v>0</v>
      </c>
      <c r="E31" s="51">
        <f>HWLE!AW32</f>
        <v>0</v>
      </c>
      <c r="F31" s="51">
        <f>HWLE!AX32</f>
        <v>0</v>
      </c>
      <c r="G31" s="51">
        <f>HWLE!AY32</f>
        <v>0</v>
      </c>
      <c r="N31" s="9">
        <f>HWLE!A32</f>
        <v>59</v>
      </c>
      <c r="O31" s="60">
        <f>HWLE!$AL$32</f>
        <v>0</v>
      </c>
    </row>
    <row r="32" spans="1:15">
      <c r="A32" s="5">
        <f>HWLE!AK33</f>
        <v>60</v>
      </c>
      <c r="B32" s="51">
        <f>HWLE!AT33</f>
        <v>0</v>
      </c>
      <c r="C32" s="51">
        <f>HWLE!AU33</f>
        <v>0</v>
      </c>
      <c r="D32" s="51">
        <f>HWLE!AV33</f>
        <v>0</v>
      </c>
      <c r="E32" s="51">
        <f>HWLE!AW33</f>
        <v>0</v>
      </c>
      <c r="F32" s="51">
        <f>HWLE!AX33</f>
        <v>0</v>
      </c>
      <c r="G32" s="51">
        <f>HWLE!AY33</f>
        <v>0</v>
      </c>
      <c r="N32" s="9">
        <f>HWLE!A33</f>
        <v>60</v>
      </c>
      <c r="O32" s="60">
        <f>HWLE!$AL$33</f>
        <v>0</v>
      </c>
    </row>
    <row r="33" spans="1:15">
      <c r="A33" s="5">
        <f>HWLE!AK34</f>
        <v>61</v>
      </c>
      <c r="B33" s="51">
        <f>HWLE!AT34</f>
        <v>0</v>
      </c>
      <c r="C33" s="51">
        <f>HWLE!AU34</f>
        <v>0</v>
      </c>
      <c r="D33" s="51">
        <f>HWLE!AV34</f>
        <v>0</v>
      </c>
      <c r="E33" s="51">
        <f>HWLE!AW34</f>
        <v>0</v>
      </c>
      <c r="F33" s="51">
        <f>HWLE!AX34</f>
        <v>0</v>
      </c>
      <c r="G33" s="51">
        <f>HWLE!AY34</f>
        <v>0</v>
      </c>
      <c r="N33" s="9">
        <f>HWLE!A34</f>
        <v>61</v>
      </c>
      <c r="O33" s="60">
        <f>HWLE!$AL$34</f>
        <v>0</v>
      </c>
    </row>
    <row r="34" spans="1:15">
      <c r="A34" s="5">
        <f>HWLE!AK35</f>
        <v>62</v>
      </c>
      <c r="B34" s="51">
        <f>HWLE!AT35</f>
        <v>0</v>
      </c>
      <c r="C34" s="51">
        <f>HWLE!AU35</f>
        <v>0</v>
      </c>
      <c r="D34" s="51">
        <f>HWLE!AV35</f>
        <v>0</v>
      </c>
      <c r="E34" s="51">
        <f>HWLE!AW35</f>
        <v>0</v>
      </c>
      <c r="F34" s="51">
        <f>HWLE!AX35</f>
        <v>0</v>
      </c>
      <c r="G34" s="51">
        <f>HWLE!AY35</f>
        <v>0</v>
      </c>
      <c r="N34" s="9">
        <f>HWLE!A35</f>
        <v>62</v>
      </c>
      <c r="O34" s="60">
        <f>HWLE!$AL$35</f>
        <v>0</v>
      </c>
    </row>
    <row r="35" spans="1:15">
      <c r="A35" s="5">
        <f>HWLE!AK36</f>
        <v>63</v>
      </c>
      <c r="B35" s="51">
        <f>HWLE!AT36</f>
        <v>0</v>
      </c>
      <c r="C35" s="51">
        <f>HWLE!AU36</f>
        <v>0</v>
      </c>
      <c r="D35" s="51">
        <f>HWLE!AV36</f>
        <v>0</v>
      </c>
      <c r="E35" s="51">
        <f>HWLE!AW36</f>
        <v>0</v>
      </c>
      <c r="F35" s="51">
        <f>HWLE!AX36</f>
        <v>0</v>
      </c>
      <c r="G35" s="51">
        <f>HWLE!AY36</f>
        <v>0</v>
      </c>
      <c r="N35" s="9">
        <f>HWLE!A36</f>
        <v>63</v>
      </c>
      <c r="O35" s="60">
        <f>HWLE!$AL$36</f>
        <v>0</v>
      </c>
    </row>
    <row r="36" spans="1:15">
      <c r="A36" s="5">
        <f>HWLE!AK37</f>
        <v>64</v>
      </c>
      <c r="B36" s="51">
        <f>HWLE!AT37</f>
        <v>0</v>
      </c>
      <c r="C36" s="51">
        <f>HWLE!AU37</f>
        <v>0</v>
      </c>
      <c r="D36" s="51">
        <f>HWLE!AV37</f>
        <v>0</v>
      </c>
      <c r="E36" s="51">
        <f>HWLE!AW37</f>
        <v>0</v>
      </c>
      <c r="F36" s="51">
        <f>HWLE!AX37</f>
        <v>0</v>
      </c>
      <c r="G36" s="51">
        <f>HWLE!AY37</f>
        <v>0</v>
      </c>
      <c r="N36" s="9">
        <f>HWLE!A37</f>
        <v>64</v>
      </c>
      <c r="O36" s="60">
        <f>HWLE!$AL$37</f>
        <v>0</v>
      </c>
    </row>
    <row r="37" spans="1:15">
      <c r="A37" s="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Team Document" ma:contentTypeID="0x010100A35317DCC28344A7B82488658A034A5C010079D23E95C2FB274BB28956353A4FC558" ma:contentTypeVersion="19" ma:contentTypeDescription=" " ma:contentTypeScope="" ma:versionID="e17aa6b10759db0474760a924edf2c15">
  <xsd:schema xmlns:xsd="http://www.w3.org/2001/XMLSchema" xmlns:xs="http://www.w3.org/2001/XMLSchema" xmlns:p="http://schemas.microsoft.com/office/2006/metadata/properties" xmlns:ns2="ce327ad9-cebc-46f8-8b5d-da23f59a9a62" xmlns:ns3="2f6a910d-138e-42c1-8e8a-320c1b7cf3f7" xmlns:ns5="607dc24f-cff4-441a-be9f-5a865125c9b4" targetNamespace="http://schemas.microsoft.com/office/2006/metadata/properties" ma:root="true" ma:fieldsID="753355c66af572191f7e65f7ce62ce64" ns2:_="" ns3:_="" ns5:_="">
    <xsd:import namespace="ce327ad9-cebc-46f8-8b5d-da23f59a9a62"/>
    <xsd:import namespace="2f6a910d-138e-42c1-8e8a-320c1b7cf3f7"/>
    <xsd:import namespace="607dc24f-cff4-441a-be9f-5a865125c9b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TNOC_ClusterName" minOccurs="0"/>
                <xsd:element ref="ns3:TNOC_ClusterId" minOccurs="0"/>
                <xsd:element ref="ns2:h15fbb78f4cb41d290e72f301ea2865f" minOccurs="0"/>
                <xsd:element ref="ns2:TaxCatchAll" minOccurs="0"/>
                <xsd:element ref="ns2:TaxCatchAllLabel" minOccurs="0"/>
                <xsd:element ref="ns2:n2a7a23bcc2241cb9261f9a914c7c1bb" minOccurs="0"/>
                <xsd:element ref="ns2:lca20d149a844688b6abf34073d5c21d" minOccurs="0"/>
                <xsd:element ref="ns2:cf581d8792c646118aad2c2c4ecdfa8c" minOccurs="0"/>
                <xsd:element ref="ns2:bac4ab11065f4f6c809c820c57e320e5" minOccurs="0"/>
                <xsd:element ref="ns5:MediaServiceMetadata" minOccurs="0"/>
                <xsd:element ref="ns5:MediaServiceFastMetadata" minOccurs="0"/>
                <xsd:element ref="ns5:MediaServiceAutoTags" minOccurs="0"/>
                <xsd:element ref="ns5:MediaServiceOCR" minOccurs="0"/>
                <xsd:element ref="ns5:MediaServiceAutoKeyPoints" minOccurs="0"/>
                <xsd:element ref="ns5:MediaServiceKeyPoints" minOccurs="0"/>
                <xsd:element ref="ns5:MediaServiceDateTaken" minOccurs="0"/>
                <xsd:element ref="ns5:MediaServiceGenerationTime" minOccurs="0"/>
                <xsd:element ref="ns5:MediaServiceEventHashCode" minOccurs="0"/>
                <xsd:element ref="ns5:MediaServiceLocation" minOccurs="0"/>
                <xsd:element ref="ns2:SharedWithUsers" minOccurs="0"/>
                <xsd:element ref="ns2:SharedWithDetails" minOccurs="0"/>
                <xsd:element ref="ns5:MediaLengthInSeconds" minOccurs="0"/>
                <xsd:element ref="ns5:lcf76f155ced4ddcb4097134ff3c332f" minOccurs="0"/>
                <xsd:element ref="ns5:MediaServiceObjectDetectorVersions" minOccurs="0"/>
                <xsd:element ref="ns5:MediaServiceSearchProperties" minOccurs="0"/>
                <xsd:element ref="ns5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327ad9-cebc-46f8-8b5d-da23f59a9a62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15fbb78f4cb41d290e72f301ea2865f" ma:index="13" nillable="true" ma:taxonomy="true" ma:internalName="h15fbb78f4cb41d290e72f301ea2865f" ma:taxonomyFieldName="TNOC_ClusterType" ma:displayName="Cluster type" ma:default="1;#Project|fa11c4c9-105f-402c-bb40-9a56b4989397" ma:fieldId="{115fbb78-f4cb-41d2-90e7-2f301ea2865f}" ma:sspId="7378aa68-586f-4892-bb77-0985b40f41a6" ma:termSetId="e7feef8e-5ede-44cd-b7d5-7ed7dacef0b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95a0f7fb-4eb2-4572-8735-611476931976}" ma:internalName="TaxCatchAll" ma:showField="CatchAllData" ma:web="ce327ad9-cebc-46f8-8b5d-da23f59a9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5" nillable="true" ma:displayName="Taxonomy Catch All Column1" ma:hidden="true" ma:list="{95a0f7fb-4eb2-4572-8735-611476931976}" ma:internalName="TaxCatchAllLabel" ma:readOnly="true" ma:showField="CatchAllDataLabel" ma:web="ce327ad9-cebc-46f8-8b5d-da23f59a9a6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n2a7a23bcc2241cb9261f9a914c7c1bb" ma:index="17" nillable="true" ma:taxonomy="true" ma:internalName="n2a7a23bcc2241cb9261f9a914c7c1bb" ma:taxonomyFieldName="TNOC_DocumentClassification" ma:displayName="Document classification" ma:default="5;#TNO Internal|1a23c89f-ef54-4907-86fd-8242403ff722" ma:fieldId="{72a7a23b-cc22-41cb-9261-f9a914c7c1bb}" ma:sspId="7378aa68-586f-4892-bb77-0985b40f41a6" ma:termSetId="ff8f31fd-7572-41dc-9fe4-bd4c6d280f3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ca20d149a844688b6abf34073d5c21d" ma:index="19" nillable="true" ma:taxonomy="true" ma:internalName="lca20d149a844688b6abf34073d5c21d" ma:taxonomyFieldName="TNOC_DocumentType" ma:displayName="Document type" ma:fieldId="{5ca20d14-9a84-4688-b6ab-f34073d5c21d}" ma:sspId="7378aa68-586f-4892-bb77-0985b40f41a6" ma:termSetId="e8a13a9e-c4f3-4184-b8d9-8210abad494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f581d8792c646118aad2c2c4ecdfa8c" ma:index="22" nillable="true" ma:taxonomy="true" ma:internalName="cf581d8792c646118aad2c2c4ecdfa8c" ma:taxonomyFieldName="TNOC_DocumentSetType" ma:displayName="Document set type" ma:readOnly="false" ma:fieldId="{cf581d87-92c6-4611-8aad-2c2c4ecdfa8c}" ma:sspId="7378aa68-586f-4892-bb77-0985b40f41a6" ma:termSetId="a8d4306b-62bf-468f-9587-ff078c86432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ac4ab11065f4f6c809c820c57e320e5" ma:index="24" nillable="true" ma:taxonomy="true" ma:internalName="bac4ab11065f4f6c809c820c57e320e5" ma:taxonomyFieldName="TNOC_DocumentCategory" ma:displayName="Document category" ma:fieldId="{bac4ab11-065f-4f6c-809c-820c57e320e5}" ma:sspId="7378aa68-586f-4892-bb77-0985b40f41a6" ma:termSetId="94d42b6a-4155-4fa6-95e9-087bc306ceb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3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a910d-138e-42c1-8e8a-320c1b7cf3f7" elementFormDefault="qualified">
    <xsd:import namespace="http://schemas.microsoft.com/office/2006/documentManagement/types"/>
    <xsd:import namespace="http://schemas.microsoft.com/office/infopath/2007/PartnerControls"/>
    <xsd:element name="TNOC_ClusterName" ma:index="11" nillable="true" ma:displayName="Cluster name" ma:default="I4OSHexp H2020 EPHOR" ma:internalName="TNOC_ClusterName">
      <xsd:simpleType>
        <xsd:restriction base="dms:Text">
          <xsd:maxLength value="255"/>
        </xsd:restriction>
      </xsd:simpleType>
    </xsd:element>
    <xsd:element name="TNOC_ClusterId" ma:index="12" nillable="true" ma:displayName="Cluster ID" ma:default="060.43297" ma:internalName="TNOC_Cluster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7dc24f-cff4-441a-be9f-5a865125c9b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28" nillable="true" ma:displayName="Tags" ma:internalName="MediaServiceAutoTags" ma:readOnly="true">
      <xsd:simpleType>
        <xsd:restriction base="dms:Text"/>
      </xsd:simpleType>
    </xsd:element>
    <xsd:element name="MediaServiceOCR" ma:index="2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3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35" nillable="true" ma:displayName="Location" ma:internalName="MediaServiceLocation" ma:readOnly="true">
      <xsd:simpleType>
        <xsd:restriction base="dms:Text"/>
      </xsd:simpleType>
    </xsd:element>
    <xsd:element name="MediaLengthInSeconds" ma:index="3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40" nillable="true" ma:taxonomy="true" ma:internalName="lcf76f155ced4ddcb4097134ff3c332f" ma:taxonomyFieldName="MediaServiceImageTags" ma:displayName="Image Tags" ma:readOnly="false" ma:fieldId="{5cf76f15-5ced-4ddc-b409-7134ff3c332f}" ma:taxonomyMulti="true" ma:sspId="7378aa68-586f-4892-bb77-0985b40f41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4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1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a20d149a844688b6abf34073d5c21d xmlns="ce327ad9-cebc-46f8-8b5d-da23f59a9a62">
      <Terms xmlns="http://schemas.microsoft.com/office/infopath/2007/PartnerControls"/>
    </lca20d149a844688b6abf34073d5c21d>
    <cf581d8792c646118aad2c2c4ecdfa8c xmlns="ce327ad9-cebc-46f8-8b5d-da23f59a9a62">
      <Terms xmlns="http://schemas.microsoft.com/office/infopath/2007/PartnerControls"/>
    </cf581d8792c646118aad2c2c4ecdfa8c>
    <bac4ab11065f4f6c809c820c57e320e5 xmlns="ce327ad9-cebc-46f8-8b5d-da23f59a9a62">
      <Terms xmlns="http://schemas.microsoft.com/office/infopath/2007/PartnerControls"/>
    </bac4ab11065f4f6c809c820c57e320e5>
    <_dlc_DocId xmlns="ce327ad9-cebc-46f8-8b5d-da23f59a9a62">PX53ASCKVEET-1965300943-24246</_dlc_DocId>
    <TaxCatchAll xmlns="ce327ad9-cebc-46f8-8b5d-da23f59a9a62">
      <Value>5</Value>
      <Value>1</Value>
    </TaxCatchAll>
    <lcf76f155ced4ddcb4097134ff3c332f xmlns="607dc24f-cff4-441a-be9f-5a865125c9b4">
      <Terms xmlns="http://schemas.microsoft.com/office/infopath/2007/PartnerControls"/>
    </lcf76f155ced4ddcb4097134ff3c332f>
    <n2a7a23bcc2241cb9261f9a914c7c1bb xmlns="ce327ad9-cebc-46f8-8b5d-da23f59a9a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TNO Internal</TermName>
          <TermId xmlns="http://schemas.microsoft.com/office/infopath/2007/PartnerControls">1a23c89f-ef54-4907-86fd-8242403ff722</TermId>
        </TermInfo>
      </Terms>
    </n2a7a23bcc2241cb9261f9a914c7c1bb>
    <TNOC_ClusterName xmlns="2f6a910d-138e-42c1-8e8a-320c1b7cf3f7">I4OSHexp H2020 EPHOR</TNOC_ClusterName>
    <_dlc_DocIdUrl xmlns="ce327ad9-cebc-46f8-8b5d-da23f59a9a62">
      <Url>https://365tno.sharepoint.com/teams/P060.43297/_layouts/15/DocIdRedir.aspx?ID=PX53ASCKVEET-1965300943-24246</Url>
      <Description>PX53ASCKVEET-1965300943-24246</Description>
    </_dlc_DocIdUrl>
    <TNOC_ClusterId xmlns="2f6a910d-138e-42c1-8e8a-320c1b7cf3f7">060.43297</TNOC_ClusterId>
    <h15fbb78f4cb41d290e72f301ea2865f xmlns="ce327ad9-cebc-46f8-8b5d-da23f59a9a62">
      <Terms xmlns="http://schemas.microsoft.com/office/infopath/2007/PartnerControls">
        <TermInfo xmlns="http://schemas.microsoft.com/office/infopath/2007/PartnerControls">
          <TermName xmlns="http://schemas.microsoft.com/office/infopath/2007/PartnerControls">Project</TermName>
          <TermId xmlns="http://schemas.microsoft.com/office/infopath/2007/PartnerControls">fa11c4c9-105f-402c-bb40-9a56b4989397</TermId>
        </TermInfo>
      </Terms>
    </h15fbb78f4cb41d290e72f301ea2865f>
  </documentManagement>
</p:properties>
</file>

<file path=customXml/itemProps1.xml><?xml version="1.0" encoding="utf-8"?>
<ds:datastoreItem xmlns:ds="http://schemas.openxmlformats.org/officeDocument/2006/customXml" ds:itemID="{431358EC-477F-4082-9DD3-C18DB7D586F4}"/>
</file>

<file path=customXml/itemProps2.xml><?xml version="1.0" encoding="utf-8"?>
<ds:datastoreItem xmlns:ds="http://schemas.openxmlformats.org/officeDocument/2006/customXml" ds:itemID="{3470A290-0B8B-4598-9A46-71DC5B4B3054}"/>
</file>

<file path=customXml/itemProps3.xml><?xml version="1.0" encoding="utf-8"?>
<ds:datastoreItem xmlns:ds="http://schemas.openxmlformats.org/officeDocument/2006/customXml" ds:itemID="{637611EE-11C4-440F-89AC-6E40B7FA37A6}"/>
</file>

<file path=customXml/itemProps4.xml><?xml version="1.0" encoding="utf-8"?>
<ds:datastoreItem xmlns:ds="http://schemas.openxmlformats.org/officeDocument/2006/customXml" ds:itemID="{BEAC20B5-D0F9-4709-BA9E-33B23F8DE15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WLE</vt:lpstr>
      <vt:lpstr>Sheet1</vt:lpstr>
      <vt:lpstr>Plots_WLE</vt:lpstr>
      <vt:lpstr>HWLE</vt:lpstr>
      <vt:lpstr>Plots_HWLR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Solovieva Svetlana</dc:creator>
  <cp:lastModifiedBy>Solovieva Svetlana</cp:lastModifiedBy>
  <dcterms:created xsi:type="dcterms:W3CDTF">2025-06-23T07:32:00Z</dcterms:created>
  <dcterms:modified xsi:type="dcterms:W3CDTF">2025-06-23T11:25:33Z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0x010100A35317DCC28344A7B82488658A034A5C010079D23E95C2FB274BB28956353A4FC558</vt:lpwstr>
  </property>
  <property fmtid="{D5CDD505-2E9C-101B-9397-08002B2CF9AE}" pid="4" name="TNOC_DocumentType">
    <vt:lpwstr/>
  </property>
  <property fmtid="{D5CDD505-2E9C-101B-9397-08002B2CF9AE}" pid="5" name="TNOC_ClusterType">
    <vt:lpwstr>1;#Project|fa11c4c9-105f-402c-bb40-9a56b4989397</vt:lpwstr>
  </property>
  <property fmtid="{D5CDD505-2E9C-101B-9397-08002B2CF9AE}" pid="6" name="_dlc_DocIdItemGuid">
    <vt:lpwstr>f4b01dec-10c9-49cc-8c40-03efcb497197</vt:lpwstr>
  </property>
  <property fmtid="{D5CDD505-2E9C-101B-9397-08002B2CF9AE}" pid="7" name="TNOC_DocumentCategory">
    <vt:lpwstr/>
  </property>
  <property fmtid="{D5CDD505-2E9C-101B-9397-08002B2CF9AE}" pid="8" name="TNOC_DocumentSetType">
    <vt:lpwstr/>
  </property>
  <property fmtid="{D5CDD505-2E9C-101B-9397-08002B2CF9AE}" pid="9" name="TNOC_DocumentClassification">
    <vt:lpwstr>5;#TNO Internal|1a23c89f-ef54-4907-86fd-8242403ff722</vt:lpwstr>
  </property>
</Properties>
</file>